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р 6 прогр 2019" sheetId="10" r:id="rId1"/>
  </sheets>
  <definedNames>
    <definedName name="_xlnm._FilterDatabase" localSheetId="0" hidden="1">'Пр 6 прогр 2019'!$A$9:$H$187</definedName>
    <definedName name="_xlnm.Print_Area" localSheetId="0">'Пр 6 прогр 2019'!$A$1:$G$187</definedName>
  </definedNames>
  <calcPr calcId="124519"/>
</workbook>
</file>

<file path=xl/calcChain.xml><?xml version="1.0" encoding="utf-8"?>
<calcChain xmlns="http://schemas.openxmlformats.org/spreadsheetml/2006/main">
  <c r="F112" i="10"/>
  <c r="G182"/>
  <c r="G140"/>
  <c r="G130"/>
  <c r="E92"/>
  <c r="G93"/>
  <c r="F71"/>
  <c r="E71"/>
  <c r="E50"/>
  <c r="F50"/>
  <c r="F37"/>
  <c r="E37"/>
  <c r="G141"/>
  <c r="G139"/>
  <c r="G116"/>
  <c r="F55"/>
  <c r="F54"/>
  <c r="G42"/>
  <c r="G12"/>
  <c r="G15"/>
  <c r="G16"/>
  <c r="G17"/>
  <c r="G18"/>
  <c r="G20"/>
  <c r="G21"/>
  <c r="G24"/>
  <c r="G25"/>
  <c r="G27"/>
  <c r="G28"/>
  <c r="G29"/>
  <c r="G33"/>
  <c r="G34"/>
  <c r="G35"/>
  <c r="G36"/>
  <c r="G39"/>
  <c r="G40"/>
  <c r="G41"/>
  <c r="G43"/>
  <c r="G45"/>
  <c r="G47"/>
  <c r="G48"/>
  <c r="G49"/>
  <c r="G51"/>
  <c r="G52"/>
  <c r="G57"/>
  <c r="G58"/>
  <c r="G59"/>
  <c r="G60"/>
  <c r="G61"/>
  <c r="G62"/>
  <c r="G63"/>
  <c r="G64"/>
  <c r="G65"/>
  <c r="G67"/>
  <c r="G68"/>
  <c r="G69"/>
  <c r="G72"/>
  <c r="G73"/>
  <c r="G74"/>
  <c r="G76"/>
  <c r="G77"/>
  <c r="G79"/>
  <c r="G81"/>
  <c r="G85"/>
  <c r="G86"/>
  <c r="G87"/>
  <c r="G94"/>
  <c r="G97"/>
  <c r="G100"/>
  <c r="G101"/>
  <c r="G102"/>
  <c r="G103"/>
  <c r="G106"/>
  <c r="G107"/>
  <c r="G110"/>
  <c r="G113"/>
  <c r="G114"/>
  <c r="G118"/>
  <c r="G119"/>
  <c r="G121"/>
  <c r="G122"/>
  <c r="G124"/>
  <c r="G125"/>
  <c r="G126"/>
  <c r="G127"/>
  <c r="G132"/>
  <c r="G133"/>
  <c r="G135"/>
  <c r="G136"/>
  <c r="G142"/>
  <c r="G143"/>
  <c r="G144"/>
  <c r="G145"/>
  <c r="G146"/>
  <c r="G147"/>
  <c r="G148"/>
  <c r="G149"/>
  <c r="G150"/>
  <c r="G152"/>
  <c r="G153"/>
  <c r="G154"/>
  <c r="G155"/>
  <c r="G159"/>
  <c r="G160"/>
  <c r="G161"/>
  <c r="G162"/>
  <c r="G163"/>
  <c r="G164"/>
  <c r="G165"/>
  <c r="G166"/>
  <c r="G167"/>
  <c r="G168"/>
  <c r="G170"/>
  <c r="G172"/>
  <c r="G173"/>
  <c r="G174"/>
  <c r="G175"/>
  <c r="G176"/>
  <c r="G178"/>
  <c r="G179"/>
  <c r="G180"/>
  <c r="G181"/>
  <c r="F109"/>
  <c r="F108"/>
  <c r="F105"/>
  <c r="F99"/>
  <c r="F96"/>
  <c r="F92"/>
  <c r="G92"/>
  <c r="F89"/>
  <c r="F88"/>
  <c r="F83"/>
  <c r="F82"/>
  <c r="F80"/>
  <c r="F44"/>
  <c r="F31"/>
  <c r="F26"/>
  <c r="F23"/>
  <c r="F19"/>
  <c r="F14"/>
  <c r="F11"/>
  <c r="G158"/>
  <c r="E156"/>
  <c r="G156"/>
  <c r="E151"/>
  <c r="E112"/>
  <c r="E111"/>
  <c r="G128"/>
  <c r="E109"/>
  <c r="E108"/>
  <c r="E105"/>
  <c r="E104"/>
  <c r="E99"/>
  <c r="E98"/>
  <c r="E96"/>
  <c r="E89"/>
  <c r="E88"/>
  <c r="E83"/>
  <c r="E82"/>
  <c r="E80"/>
  <c r="E70"/>
  <c r="G66"/>
  <c r="G46"/>
  <c r="G38"/>
  <c r="E31"/>
  <c r="E26"/>
  <c r="G26"/>
  <c r="E23"/>
  <c r="E19"/>
  <c r="E14"/>
  <c r="G14"/>
  <c r="E11"/>
  <c r="F10"/>
  <c r="G53"/>
  <c r="G99"/>
  <c r="E55"/>
  <c r="E54"/>
  <c r="F95"/>
  <c r="G84"/>
  <c r="E44"/>
  <c r="F98"/>
  <c r="G32"/>
  <c r="E13"/>
  <c r="G105"/>
  <c r="G109"/>
  <c r="F104"/>
  <c r="G131"/>
  <c r="G129"/>
  <c r="G117"/>
  <c r="G115"/>
  <c r="G80"/>
  <c r="G56"/>
  <c r="G55"/>
  <c r="G11"/>
  <c r="F22"/>
  <c r="F9"/>
  <c r="E10"/>
  <c r="G10"/>
  <c r="E95"/>
  <c r="G95"/>
  <c r="E22"/>
  <c r="G19"/>
  <c r="G37"/>
  <c r="G44"/>
  <c r="F30"/>
  <c r="E30"/>
  <c r="G30"/>
  <c r="F13"/>
  <c r="G13"/>
  <c r="G83"/>
  <c r="F70"/>
  <c r="G70"/>
  <c r="G151"/>
  <c r="G22"/>
  <c r="G98"/>
  <c r="G108"/>
  <c r="G96"/>
  <c r="G31"/>
  <c r="G104"/>
  <c r="G50"/>
  <c r="G23"/>
  <c r="G71"/>
  <c r="E9"/>
  <c r="E183"/>
  <c r="G82"/>
  <c r="G54"/>
  <c r="G112"/>
  <c r="F111"/>
  <c r="G111"/>
  <c r="F183"/>
  <c r="G183"/>
  <c r="G9"/>
  <c r="G88"/>
</calcChain>
</file>

<file path=xl/sharedStrings.xml><?xml version="1.0" encoding="utf-8"?>
<sst xmlns="http://schemas.openxmlformats.org/spreadsheetml/2006/main" count="589" uniqueCount="263">
  <si>
    <t>09 1 00 00000</t>
  </si>
  <si>
    <t>09 1 01 92310</t>
  </si>
  <si>
    <t>09 1 01 S2310</t>
  </si>
  <si>
    <t>Расходы на текущий, капитальный ремонт гидротехнических сооружений (в т.ч. разработку ПСД), находящихся в муниципальной собственности, предназначенных для защиты от наводнений в результате прохождения паводков на условиях софинансирования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</si>
  <si>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</si>
  <si>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</si>
  <si>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</si>
  <si>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</si>
  <si>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</si>
  <si>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</si>
  <si>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</si>
  <si>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</si>
  <si>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</si>
  <si>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</si>
  <si>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</si>
  <si>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</si>
  <si>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</si>
  <si>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</si>
  <si>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</si>
  <si>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</si>
  <si>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>Оценка недвижимости, признание прав и регулирование отношений по муниципальной собственности (мероприятия по реализации муниципальной политики в области приватизации и управления муниципальной собственностью)</t>
  </si>
  <si>
    <t>99 9 01 10010</t>
  </si>
  <si>
    <t>99 9 01 10020</t>
  </si>
  <si>
    <t>99 9 01 10030</t>
  </si>
  <si>
    <t>99 9 01 10040</t>
  </si>
  <si>
    <t>99 9 01 10050</t>
  </si>
  <si>
    <t>99 9 01 20270</t>
  </si>
  <si>
    <t>08 9 01 S2070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</si>
  <si>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</si>
  <si>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</si>
  <si>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</si>
  <si>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</si>
  <si>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</si>
  <si>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</si>
  <si>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</si>
  <si>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</si>
  <si>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</si>
  <si>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</si>
  <si>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</si>
  <si>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</si>
  <si>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</si>
  <si>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</si>
  <si>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12 9 01 20540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</si>
  <si>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</si>
  <si>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</si>
  <si>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</si>
  <si>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</si>
  <si>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</si>
  <si>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>13 9 00 00000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</si>
  <si>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</si>
  <si>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</si>
  <si>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99 9 02 51200</t>
  </si>
  <si>
    <t>Мероприятия по патриотическому  воспитанию граждан на территории Дальнереченского городского округа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</si>
  <si>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</si>
  <si>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</si>
  <si>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</si>
  <si>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</si>
  <si>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14 9 01 20190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</si>
  <si>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</si>
  <si>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</si>
  <si>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</si>
  <si>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Проведение выборов и референдумов</t>
  </si>
  <si>
    <t>99 9 01 20280</t>
  </si>
  <si>
    <t>880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</si>
  <si>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</si>
  <si>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</si>
  <si>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</si>
  <si>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630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</si>
  <si>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</si>
  <si>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</si>
  <si>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</si>
  <si>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</si>
  <si>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</si>
  <si>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</si>
  <si>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</si>
  <si>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бюджетам муниципальных образований Приморского края  на обеспечение граждан твердым топливом (дровами)</t>
  </si>
  <si>
    <t>Субсидии бюджетам муниципальных образований Приморского края на текущий, капитальный ремонт гидротехнических сооружений ( в том числе разработку проектно-сметной документации), находящейся в муниципальной собственности, предназначенных для защиты от наводнений в результате прихождения паводков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</si>
  <si>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</si>
  <si>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</si>
  <si>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</si>
  <si>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</si>
  <si>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</si>
  <si>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</si>
  <si>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</si>
  <si>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</si>
  <si>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</si>
  <si>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</si>
  <si>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</si>
  <si>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</si>
  <si>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09 9 01 20320</t>
  </si>
  <si>
    <t>99 9 02 93040</t>
  </si>
  <si>
    <t>02 9 01 20470</t>
  </si>
  <si>
    <t>06 9 01 20140</t>
  </si>
  <si>
    <t>06 9 01 20340</t>
  </si>
  <si>
    <t>06 9 01 20240</t>
  </si>
  <si>
    <t>99 9 01 20360</t>
  </si>
  <si>
    <t>05 1 01 93090</t>
  </si>
  <si>
    <t>07 2 01 20260</t>
  </si>
  <si>
    <t>08 9 01 20140</t>
  </si>
  <si>
    <t>99 9 01 20370</t>
  </si>
  <si>
    <t>05 9 01 20240</t>
  </si>
  <si>
    <t>06 9 01 20180</t>
  </si>
  <si>
    <t>06 9 01 20220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</si>
  <si>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</si>
  <si>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</si>
  <si>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</si>
  <si>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</si>
  <si>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</si>
  <si>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</si>
  <si>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</si>
  <si>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 xml:space="preserve">Модернизация, реконструкция, капитальный ремонт объектов теплоснабжения и электроснабжения в рамках подпрограммы "Энергосбережение и повышение энергетической эффективности Дальнереченского  городского округа" </t>
  </si>
  <si>
    <t>06 9 01 20210</t>
  </si>
  <si>
    <t>07 1 01 20250</t>
  </si>
  <si>
    <t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</si>
  <si>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</si>
  <si>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04 3 01 20090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</si>
  <si>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</si>
  <si>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</si>
  <si>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</si>
  <si>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99 9 01 20390</t>
  </si>
  <si>
    <t>99 9 01 20400</t>
  </si>
  <si>
    <t>99 9 01 20420</t>
  </si>
  <si>
    <t>99 9 01 20430</t>
  </si>
  <si>
    <t>99 9 01 20440</t>
  </si>
  <si>
    <t xml:space="preserve">Муниципальная программа "Развитие образования Дальнереченского городского округа" </t>
  </si>
  <si>
    <t>05 1 01 20140</t>
  </si>
  <si>
    <t>05 1 01 93070</t>
  </si>
  <si>
    <t>05 2 01 20140</t>
  </si>
  <si>
    <t>05 2 01 93060</t>
  </si>
  <si>
    <t>05 3 01 20200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</si>
  <si>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</si>
  <si>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</si>
  <si>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</si>
  <si>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05 3 01 93080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</si>
  <si>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</si>
  <si>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</si>
  <si>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 xml:space="preserve">Подпрограмма "Развитие дорожной отрасли на территории Дальнереченского городского округа" </t>
  </si>
  <si>
    <t>99 9 02 93120</t>
  </si>
  <si>
    <t>Оплата за потребленную электрическую энергию уличного освещения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</si>
  <si>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</si>
  <si>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</si>
  <si>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</si>
  <si>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</si>
  <si>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</si>
  <si>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</si>
  <si>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</si>
  <si>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</si>
  <si>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</si>
  <si>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Расходы на обеспечение деятельности (оказание услуг, выполнение работ) централизованной библиотечной системы</t>
  </si>
  <si>
    <t>Доплаты к пенсиям  муниципальных служащих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</si>
  <si>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</si>
  <si>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</si>
  <si>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</si>
  <si>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Ведомство</t>
  </si>
  <si>
    <t>011</t>
  </si>
  <si>
    <t xml:space="preserve">Организация и содержание мест захоронения </t>
  </si>
  <si>
    <t>Наименование</t>
  </si>
  <si>
    <t>администрации Дальнереченского</t>
  </si>
  <si>
    <t>001</t>
  </si>
  <si>
    <t>000</t>
  </si>
  <si>
    <t>Глава муниципального образования</t>
  </si>
  <si>
    <t>Депутаты представительного органа муниципального образования</t>
  </si>
  <si>
    <t>005</t>
  </si>
  <si>
    <t>Глава местной администрации (исполнительно-распорядительного органа муниципального образования)</t>
  </si>
  <si>
    <t xml:space="preserve">Процентные платежи по муниципальному долгу </t>
  </si>
  <si>
    <t>Государственная регистрация актов гражданского состояния</t>
  </si>
  <si>
    <t xml:space="preserve">Озеленение </t>
  </si>
  <si>
    <t>009</t>
  </si>
  <si>
    <t>610</t>
  </si>
  <si>
    <t>Субвенции на создание и обеспечение деятельности комиссий по делам несовершеннолетних и защите их прав</t>
  </si>
  <si>
    <t>Руководитель контрольно-счетной палаты муниципального образования и его заместители</t>
  </si>
  <si>
    <t>Мероприятия в области коммунального хозяйства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</si>
  <si>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</si>
  <si>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</si>
  <si>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</si>
  <si>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</si>
  <si>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</si>
  <si>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</si>
  <si>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</si>
  <si>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</si>
  <si>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Целевая статья </t>
  </si>
  <si>
    <t xml:space="preserve">Проведение капитального ремонта  муниципального жилищного фонда 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</si>
  <si>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Дальнереченского городского округа </t>
  </si>
  <si>
    <t>Непрограммные направления деятельности</t>
  </si>
  <si>
    <t>Расходы на обеспечение деятельности (оказание услуг, выполнение работ) централизованных бухгалтерий</t>
  </si>
  <si>
    <t xml:space="preserve">Прочие мероприятия по благоустройству городского округа </t>
  </si>
  <si>
    <t>Резервный фонд администрации Дальнереченского городского округа</t>
  </si>
  <si>
    <t>Программные направления деятельности</t>
  </si>
  <si>
    <t>Строительство, реконструкция и ремонт объектов спорта</t>
  </si>
  <si>
    <t>Мероприятия в области строительства, архитектуры, градостроительства, землеустройства и землепользования</t>
  </si>
  <si>
    <t>Составление (изменение) списков кандидатов в присяжные заседатели федеральных судов общей юрисдикции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</si>
  <si>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</si>
  <si>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</si>
  <si>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</si>
  <si>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</si>
  <si>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</si>
  <si>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>012</t>
  </si>
  <si>
    <t>120</t>
  </si>
  <si>
    <t>240</t>
  </si>
  <si>
    <t>110</t>
  </si>
  <si>
    <t>620</t>
  </si>
  <si>
    <t>850</t>
  </si>
  <si>
    <t>310</t>
  </si>
  <si>
    <t>320</t>
  </si>
  <si>
    <t>830</t>
  </si>
  <si>
    <t xml:space="preserve">Проектирование,строительство подъездных автомобильных дорог, проездов к земельным участкам, предоставляемым на бесплатной основе гражданам, имеющим трех и более детей, и гражданам, имеющим двух детей, а также молодым семьям </t>
  </si>
  <si>
    <t>730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</si>
  <si>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</si>
  <si>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</si>
  <si>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</si>
  <si>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</si>
  <si>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</si>
  <si>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</si>
  <si>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</si>
  <si>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</si>
  <si>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08 0 00 00000</t>
  </si>
  <si>
    <t>02 0 00 00000</t>
  </si>
  <si>
    <t>04 3 00 00000</t>
  </si>
  <si>
    <t>04 0 00 00000</t>
  </si>
  <si>
    <t>04 9 00 00000</t>
  </si>
  <si>
    <t>01 0 00 00000</t>
  </si>
  <si>
    <t>410</t>
  </si>
  <si>
    <t>07 1 00 00000</t>
  </si>
  <si>
    <t>07 0 00 00000</t>
  </si>
  <si>
    <t>07 2 00 00000</t>
  </si>
  <si>
    <t>09 0 00 00000</t>
  </si>
  <si>
    <t>09 9 00 00000</t>
  </si>
  <si>
    <t>06 9 00 00000</t>
  </si>
  <si>
    <t>06 0 00 00000</t>
  </si>
  <si>
    <t>05 1 00 00000</t>
  </si>
  <si>
    <t>05 0 00 00000</t>
  </si>
  <si>
    <t>05 2 00 00000</t>
  </si>
  <si>
    <t>05 3 00 00000</t>
  </si>
  <si>
    <t>01 2 00 20030</t>
  </si>
  <si>
    <t>01 2 00 00000</t>
  </si>
  <si>
    <t>02 100 0 0000</t>
  </si>
  <si>
    <t>02 9 00 00000</t>
  </si>
  <si>
    <t>05 9 00 00000</t>
  </si>
  <si>
    <t>08 9 00 00000</t>
  </si>
  <si>
    <t>Вид расходов</t>
  </si>
  <si>
    <t>Подпрограмма "Строительство, капитальный ремонт и реконструкция гидротехнических сооружений инженерной защиты на территории Дальнереченского городского округа"</t>
  </si>
  <si>
    <t>99 9 01 М0820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</si>
  <si>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</si>
  <si>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</si>
  <si>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</si>
  <si>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</si>
  <si>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</si>
  <si>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</si>
  <si>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</si>
  <si>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</si>
  <si>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</si>
  <si>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</si>
  <si>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</si>
  <si>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</si>
  <si>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07 1 Р5 S2190</t>
  </si>
  <si>
    <t>Утвержденный годовой план</t>
  </si>
  <si>
    <t>% исполнения</t>
  </si>
  <si>
    <t>городского округа                                                                       Н.А.Ахметжанова</t>
  </si>
  <si>
    <t>Кассовое исполнение за 2019 год</t>
  </si>
  <si>
    <t>Резервный фонд Администрации Приморского края</t>
  </si>
  <si>
    <t>99 9 01 29010</t>
  </si>
  <si>
    <t xml:space="preserve">Итого </t>
  </si>
  <si>
    <t>Отчет об исполнении бюджета Дальнереченского городского округа за  2019 год на финансовое обеспечение муниципальных программ и непрограммных направлений деятельности</t>
  </si>
</sst>
</file>

<file path=xl/styles.xml><?xml version="1.0" encoding="utf-8"?>
<styleSheet xmlns="http://schemas.openxmlformats.org/spreadsheetml/2006/main">
  <numFmts count="1">
    <numFmt numFmtId="165" formatCode="0.0"/>
  </numFmts>
  <fonts count="10"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46">
    <xf numFmtId="0" fontId="0" fillId="0" borderId="0" xfId="0"/>
    <xf numFmtId="0" fontId="5" fillId="0" borderId="0" xfId="1" applyNumberFormat="1" applyFont="1" applyFill="1" applyBorder="1" applyAlignment="1" applyProtection="1">
      <alignment vertical="top"/>
    </xf>
    <xf numFmtId="0" fontId="2" fillId="0" borderId="0" xfId="1" applyNumberFormat="1" applyFont="1" applyFill="1" applyBorder="1" applyAlignment="1" applyProtection="1">
      <alignment vertical="top" wrapText="1"/>
    </xf>
    <xf numFmtId="0" fontId="5" fillId="0" borderId="0" xfId="1" applyNumberFormat="1" applyFont="1" applyFill="1" applyBorder="1" applyAlignment="1" applyProtection="1">
      <alignment horizontal="center" vertical="center" wrapText="1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165" fontId="5" fillId="0" borderId="0" xfId="1" applyNumberFormat="1" applyFont="1" applyFill="1" applyBorder="1" applyAlignment="1" applyProtection="1">
      <alignment horizontal="center" vertical="top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/>
    <xf numFmtId="0" fontId="2" fillId="0" borderId="4" xfId="0" applyFont="1" applyBorder="1" applyAlignment="1">
      <alignment vertical="center"/>
    </xf>
    <xf numFmtId="165" fontId="5" fillId="0" borderId="3" xfId="1" applyNumberFormat="1" applyFont="1" applyFill="1" applyBorder="1" applyAlignment="1" applyProtection="1">
      <alignment vertical="center"/>
    </xf>
    <xf numFmtId="2" fontId="2" fillId="0" borderId="3" xfId="1" applyNumberFormat="1" applyFont="1" applyFill="1" applyBorder="1" applyAlignment="1" applyProtection="1">
      <alignment horizontal="center" vertical="center" wrapText="1"/>
    </xf>
    <xf numFmtId="2" fontId="2" fillId="0" borderId="3" xfId="1" applyNumberFormat="1" applyFont="1" applyFill="1" applyBorder="1" applyAlignment="1" applyProtection="1">
      <alignment horizontal="center" vertical="center"/>
    </xf>
    <xf numFmtId="2" fontId="3" fillId="0" borderId="3" xfId="1" applyNumberFormat="1" applyFont="1" applyFill="1" applyBorder="1" applyAlignment="1" applyProtection="1">
      <alignment horizontal="center" vertical="center"/>
    </xf>
    <xf numFmtId="2" fontId="2" fillId="0" borderId="4" xfId="1" applyNumberFormat="1" applyFont="1" applyFill="1" applyBorder="1" applyAlignment="1" applyProtection="1">
      <alignment horizontal="center" vertical="center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2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center" wrapText="1"/>
    </xf>
    <xf numFmtId="165" fontId="5" fillId="0" borderId="3" xfId="1" applyNumberFormat="1" applyFont="1" applyFill="1" applyBorder="1" applyAlignment="1" applyProtection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>
      <alignment vertical="top" wrapText="1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/>
    <xf numFmtId="2" fontId="5" fillId="0" borderId="0" xfId="1" applyNumberFormat="1" applyFont="1" applyFill="1" applyBorder="1" applyAlignment="1" applyProtection="1">
      <alignment vertical="top" wrapText="1"/>
    </xf>
    <xf numFmtId="2" fontId="2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3" fontId="2" fillId="0" borderId="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5" fillId="0" borderId="3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vertical="center"/>
    </xf>
    <xf numFmtId="49" fontId="2" fillId="0" borderId="3" xfId="1" applyNumberFormat="1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9" fillId="2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2" fontId="5" fillId="0" borderId="3" xfId="1" applyNumberFormat="1" applyFont="1" applyFill="1" applyBorder="1" applyAlignment="1" applyProtection="1">
      <alignment horizontal="center" vertical="center" wrapText="1"/>
    </xf>
    <xf numFmtId="0" fontId="5" fillId="3" borderId="0" xfId="1" applyNumberFormat="1" applyFont="1" applyFill="1" applyBorder="1" applyAlignment="1" applyProtection="1">
      <alignment vertical="top"/>
    </xf>
    <xf numFmtId="0" fontId="2" fillId="0" borderId="1" xfId="0" applyFont="1" applyFill="1" applyBorder="1" applyAlignment="1">
      <alignment vertical="top" wrapText="1"/>
    </xf>
    <xf numFmtId="49" fontId="2" fillId="0" borderId="11" xfId="1" applyNumberFormat="1" applyFont="1" applyFill="1" applyBorder="1" applyAlignment="1" applyProtection="1">
      <alignment horizontal="center" vertical="center"/>
    </xf>
    <xf numFmtId="0" fontId="5" fillId="0" borderId="10" xfId="1" applyNumberFormat="1" applyFont="1" applyFill="1" applyBorder="1" applyAlignment="1" applyProtection="1">
      <alignment horizontal="center" vertical="center"/>
    </xf>
    <xf numFmtId="2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1" applyNumberFormat="1" applyFont="1" applyFill="1" applyBorder="1" applyAlignment="1" applyProtection="1">
      <alignment vertical="center" wrapText="1"/>
    </xf>
    <xf numFmtId="165" fontId="3" fillId="0" borderId="3" xfId="1" applyNumberFormat="1" applyFont="1" applyFill="1" applyBorder="1" applyAlignment="1" applyProtection="1">
      <alignment horizontal="center" vertical="center"/>
    </xf>
    <xf numFmtId="2" fontId="3" fillId="0" borderId="3" xfId="1" applyNumberFormat="1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0" xfId="1" applyNumberFormat="1" applyFont="1" applyFill="1" applyBorder="1" applyAlignment="1" applyProtection="1">
      <alignment vertical="top" wrapText="1"/>
    </xf>
    <xf numFmtId="0" fontId="2" fillId="0" borderId="12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0" fontId="0" fillId="0" borderId="10" xfId="0" applyBorder="1"/>
    <xf numFmtId="165" fontId="5" fillId="0" borderId="4" xfId="1" applyNumberFormat="1" applyFont="1" applyFill="1" applyBorder="1" applyAlignment="1" applyProtection="1">
      <alignment horizontal="left" vertical="center"/>
    </xf>
    <xf numFmtId="165" fontId="5" fillId="0" borderId="10" xfId="1" applyNumberFormat="1" applyFont="1" applyFill="1" applyBorder="1" applyAlignment="1" applyProtection="1">
      <alignment horizontal="left" vertical="center"/>
    </xf>
    <xf numFmtId="0" fontId="5" fillId="0" borderId="10" xfId="1" applyNumberFormat="1" applyFont="1" applyFill="1" applyBorder="1" applyAlignment="1" applyProtection="1">
      <alignment vertical="top" wrapText="1"/>
    </xf>
    <xf numFmtId="0" fontId="5" fillId="0" borderId="10" xfId="1" applyNumberFormat="1" applyFont="1" applyFill="1" applyBorder="1" applyAlignment="1" applyProtection="1">
      <alignment horizontal="center" vertical="center" wrapText="1"/>
    </xf>
    <xf numFmtId="165" fontId="5" fillId="0" borderId="4" xfId="1" applyNumberFormat="1" applyFont="1" applyFill="1" applyBorder="1" applyAlignment="1" applyProtection="1">
      <alignment horizontal="left" vertical="center" wrapText="1"/>
    </xf>
    <xf numFmtId="0" fontId="5" fillId="0" borderId="10" xfId="1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2" fontId="2" fillId="0" borderId="4" xfId="0" applyNumberFormat="1" applyFont="1" applyBorder="1" applyAlignment="1">
      <alignment vertical="top" wrapText="1"/>
    </xf>
    <xf numFmtId="2" fontId="0" fillId="0" borderId="10" xfId="0" applyNumberFormat="1" applyBorder="1" applyAlignment="1">
      <alignment vertical="top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4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5" fillId="0" borderId="10" xfId="1" applyNumberFormat="1" applyFont="1" applyFill="1" applyBorder="1" applyAlignment="1" applyProtection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5" fontId="5" fillId="0" borderId="4" xfId="1" applyNumberFormat="1" applyFont="1" applyFill="1" applyBorder="1" applyAlignment="1" applyProtection="1">
      <alignment vertical="center"/>
    </xf>
    <xf numFmtId="165" fontId="5" fillId="0" borderId="10" xfId="1" applyNumberFormat="1" applyFont="1" applyFill="1" applyBorder="1" applyAlignment="1" applyProtection="1">
      <alignment vertical="center"/>
    </xf>
    <xf numFmtId="0" fontId="5" fillId="0" borderId="14" xfId="1" applyNumberFormat="1" applyFont="1" applyFill="1" applyBorder="1" applyAlignment="1" applyProtection="1">
      <alignment wrapText="1"/>
    </xf>
    <xf numFmtId="0" fontId="0" fillId="0" borderId="10" xfId="0" applyBorder="1" applyAlignment="1">
      <alignment wrapText="1"/>
    </xf>
    <xf numFmtId="0" fontId="0" fillId="0" borderId="14" xfId="0" applyBorder="1" applyAlignment="1"/>
    <xf numFmtId="0" fontId="0" fillId="0" borderId="10" xfId="0" applyBorder="1" applyAlignment="1"/>
    <xf numFmtId="0" fontId="5" fillId="0" borderId="14" xfId="1" applyNumberFormat="1" applyFont="1" applyFill="1" applyBorder="1" applyAlignment="1" applyProtection="1">
      <alignment horizontal="left" vertical="center"/>
    </xf>
    <xf numFmtId="0" fontId="2" fillId="0" borderId="1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0" fillId="0" borderId="14" xfId="0" applyBorder="1"/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wrapText="1"/>
    </xf>
    <xf numFmtId="0" fontId="2" fillId="0" borderId="1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2" fontId="2" fillId="0" borderId="4" xfId="1" applyNumberFormat="1" applyFont="1" applyFill="1" applyBorder="1" applyAlignment="1" applyProtection="1">
      <alignment vertical="center"/>
    </xf>
    <xf numFmtId="2" fontId="0" fillId="0" borderId="14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2" fillId="0" borderId="14" xfId="1" applyNumberFormat="1" applyFont="1" applyFill="1" applyBorder="1" applyAlignment="1" applyProtection="1">
      <alignment vertical="top" wrapText="1"/>
    </xf>
    <xf numFmtId="0" fontId="2" fillId="0" borderId="4" xfId="1" applyNumberFormat="1" applyFont="1" applyFill="1" applyBorder="1" applyAlignment="1" applyProtection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9" fillId="2" borderId="4" xfId="0" applyFont="1" applyFill="1" applyBorder="1" applyAlignment="1">
      <alignment vertical="top" wrapText="1"/>
    </xf>
    <xf numFmtId="0" fontId="5" fillId="0" borderId="10" xfId="1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ограммы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0</xdr:row>
      <xdr:rowOff>47625</xdr:rowOff>
    </xdr:from>
    <xdr:to>
      <xdr:col>6</xdr:col>
      <xdr:colOff>139700</xdr:colOff>
      <xdr:row>4</xdr:row>
      <xdr:rowOff>180975</xdr:rowOff>
    </xdr:to>
    <xdr:sp macro="" textlink="" fLocksText="0">
      <xdr:nvSpPr>
        <xdr:cNvPr id="10426" name="Text Box 1"/>
        <xdr:cNvSpPr txBox="1">
          <a:spLocks noChangeArrowheads="1"/>
        </xdr:cNvSpPr>
      </xdr:nvSpPr>
      <xdr:spPr bwMode="auto">
        <a:xfrm>
          <a:off x="4203700" y="47625"/>
          <a:ext cx="4241800" cy="117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Приложение № 6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решению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Думы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Дальнереченского 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городского округа от « 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2020  г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№</a:t>
          </a:r>
          <a:r>
            <a:rPr lang="en-US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3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3530601</xdr:colOff>
      <xdr:row>0</xdr:row>
      <xdr:rowOff>47625</xdr:rowOff>
    </xdr:from>
    <xdr:to>
      <xdr:col>5</xdr:col>
      <xdr:colOff>1</xdr:colOff>
      <xdr:row>4</xdr:row>
      <xdr:rowOff>180975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3530601" y="47625"/>
          <a:ext cx="3698875" cy="20764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"/>
  <sheetViews>
    <sheetView tabSelected="1" topLeftCell="A14" zoomScale="75" zoomScaleNormal="75" workbookViewId="0">
      <selection activeCell="A202" sqref="A202"/>
    </sheetView>
  </sheetViews>
  <sheetFormatPr defaultRowHeight="15.75"/>
  <cols>
    <col min="1" max="1" width="62.5703125" style="2" customWidth="1"/>
    <col min="2" max="2" width="7.42578125" style="2" customWidth="1"/>
    <col min="3" max="3" width="15.140625" style="7" customWidth="1"/>
    <col min="4" max="4" width="7.5703125" style="7" customWidth="1"/>
    <col min="5" max="6" width="15.7109375" style="46" customWidth="1"/>
    <col min="7" max="8" width="9.140625" style="1"/>
    <col min="9" max="9" width="24.28515625" style="1" customWidth="1"/>
    <col min="10" max="16384" width="9.140625" style="1"/>
  </cols>
  <sheetData>
    <row r="1" spans="1:9">
      <c r="A1" s="145"/>
      <c r="B1" s="145"/>
      <c r="C1" s="145"/>
      <c r="D1" s="145"/>
      <c r="E1" s="145"/>
      <c r="F1" s="1"/>
    </row>
    <row r="2" spans="1:9">
      <c r="A2" s="145"/>
      <c r="B2" s="145"/>
      <c r="C2" s="145"/>
      <c r="D2" s="145"/>
      <c r="E2" s="145"/>
      <c r="F2" s="1"/>
    </row>
    <row r="3" spans="1:9">
      <c r="A3" s="145"/>
      <c r="B3" s="145"/>
      <c r="C3" s="145"/>
      <c r="D3" s="53"/>
      <c r="E3" s="44"/>
      <c r="F3" s="44"/>
    </row>
    <row r="4" spans="1:9" ht="33.75" customHeight="1">
      <c r="A4" s="145"/>
      <c r="B4" s="145"/>
      <c r="C4" s="145"/>
      <c r="D4" s="53"/>
      <c r="E4" s="45"/>
      <c r="F4" s="45"/>
    </row>
    <row r="5" spans="1:9">
      <c r="A5" s="140" t="s">
        <v>262</v>
      </c>
      <c r="B5" s="140"/>
      <c r="C5" s="140"/>
      <c r="D5" s="141"/>
      <c r="E5" s="141"/>
      <c r="F5" s="1"/>
    </row>
    <row r="6" spans="1:9" ht="18.75" customHeight="1">
      <c r="A6" s="142"/>
      <c r="B6" s="142"/>
      <c r="C6" s="142"/>
      <c r="D6" s="141"/>
      <c r="E6" s="141"/>
      <c r="F6" s="1"/>
    </row>
    <row r="7" spans="1:9">
      <c r="E7" s="47"/>
      <c r="F7" s="47" t="s">
        <v>36</v>
      </c>
    </row>
    <row r="8" spans="1:9" s="3" customFormat="1" ht="63.75" customHeight="1">
      <c r="A8" s="8" t="s">
        <v>156</v>
      </c>
      <c r="B8" s="42" t="s">
        <v>153</v>
      </c>
      <c r="C8" s="4" t="s">
        <v>180</v>
      </c>
      <c r="D8" s="4" t="s">
        <v>239</v>
      </c>
      <c r="E8" s="9" t="s">
        <v>255</v>
      </c>
      <c r="F8" s="9" t="s">
        <v>258</v>
      </c>
      <c r="G8" s="13" t="s">
        <v>256</v>
      </c>
    </row>
    <row r="9" spans="1:9" s="3" customFormat="1" ht="26.25" customHeight="1">
      <c r="A9" s="36" t="s">
        <v>187</v>
      </c>
      <c r="B9" s="32" t="s">
        <v>159</v>
      </c>
      <c r="C9" s="36" t="s">
        <v>210</v>
      </c>
      <c r="D9" s="32" t="s">
        <v>159</v>
      </c>
      <c r="E9" s="33">
        <f>E10+E13+E22+E30+E54+E70+E82+E88+E95+E98+E104+E108</f>
        <v>605597141.18000007</v>
      </c>
      <c r="F9" s="33">
        <f>F10+F13+F22+F30+F54+F70+F82+F88+F95+F98+F104+F108</f>
        <v>585242978.88999999</v>
      </c>
      <c r="G9" s="33">
        <f>F9/E9*100</f>
        <v>96.638993002783963</v>
      </c>
    </row>
    <row r="10" spans="1:9" s="3" customFormat="1" ht="51.75" customHeight="1">
      <c r="A10" s="16" t="s">
        <v>117</v>
      </c>
      <c r="B10" s="32" t="s">
        <v>159</v>
      </c>
      <c r="C10" s="17" t="s">
        <v>220</v>
      </c>
      <c r="D10" s="54" t="s">
        <v>159</v>
      </c>
      <c r="E10" s="33">
        <f>E11</f>
        <v>56649.37</v>
      </c>
      <c r="F10" s="33">
        <f>F11</f>
        <v>56649.37</v>
      </c>
      <c r="G10" s="33">
        <f t="shared" ref="G10:G73" si="0">F10/E10*100</f>
        <v>100</v>
      </c>
    </row>
    <row r="11" spans="1:9" s="3" customFormat="1" ht="50.25" customHeight="1">
      <c r="A11" s="13" t="s">
        <v>118</v>
      </c>
      <c r="B11" s="15" t="s">
        <v>159</v>
      </c>
      <c r="C11" s="18" t="s">
        <v>234</v>
      </c>
      <c r="D11" s="55" t="s">
        <v>159</v>
      </c>
      <c r="E11" s="28">
        <f>E12</f>
        <v>56649.37</v>
      </c>
      <c r="F11" s="28">
        <f>F12</f>
        <v>56649.37</v>
      </c>
      <c r="G11" s="69">
        <f t="shared" si="0"/>
        <v>100</v>
      </c>
      <c r="I11" s="74"/>
    </row>
    <row r="12" spans="1:9" s="3" customFormat="1" ht="65.25" customHeight="1">
      <c r="A12" s="13" t="s">
        <v>110</v>
      </c>
      <c r="B12" s="15" t="s">
        <v>211</v>
      </c>
      <c r="C12" s="18" t="s">
        <v>233</v>
      </c>
      <c r="D12" s="55" t="s">
        <v>198</v>
      </c>
      <c r="E12" s="28">
        <v>56649.37</v>
      </c>
      <c r="F12" s="28">
        <v>56649.37</v>
      </c>
      <c r="G12" s="69">
        <f t="shared" si="0"/>
        <v>100</v>
      </c>
    </row>
    <row r="13" spans="1:9" s="3" customFormat="1" ht="51" customHeight="1">
      <c r="A13" s="16" t="s">
        <v>105</v>
      </c>
      <c r="B13" s="32" t="s">
        <v>159</v>
      </c>
      <c r="C13" s="17" t="s">
        <v>216</v>
      </c>
      <c r="D13" s="54" t="s">
        <v>159</v>
      </c>
      <c r="E13" s="33">
        <f>E14+E19</f>
        <v>21585876.390000001</v>
      </c>
      <c r="F13" s="33">
        <f>F14+F19</f>
        <v>19572337.030000001</v>
      </c>
      <c r="G13" s="33">
        <f t="shared" si="0"/>
        <v>90.671959184697243</v>
      </c>
    </row>
    <row r="14" spans="1:9" s="3" customFormat="1" ht="31.5" customHeight="1">
      <c r="A14" s="13" t="s">
        <v>136</v>
      </c>
      <c r="B14" s="15" t="s">
        <v>159</v>
      </c>
      <c r="C14" s="18" t="s">
        <v>235</v>
      </c>
      <c r="D14" s="55" t="s">
        <v>159</v>
      </c>
      <c r="E14" s="28">
        <f>E15+E16+E18+E17</f>
        <v>21475602.390000001</v>
      </c>
      <c r="F14" s="28">
        <f>F15+F16+F18+F17</f>
        <v>19462063.030000001</v>
      </c>
      <c r="G14" s="69">
        <f t="shared" si="0"/>
        <v>90.62406109298432</v>
      </c>
    </row>
    <row r="15" spans="1:9" s="3" customFormat="1" ht="62.25" customHeight="1">
      <c r="A15" s="13" t="s">
        <v>182</v>
      </c>
      <c r="B15" s="15" t="s">
        <v>211</v>
      </c>
      <c r="C15" s="18" t="s">
        <v>103</v>
      </c>
      <c r="D15" s="55" t="s">
        <v>198</v>
      </c>
      <c r="E15" s="28">
        <v>13959107.539999999</v>
      </c>
      <c r="F15" s="28">
        <v>11945568.18</v>
      </c>
      <c r="G15" s="69">
        <f t="shared" si="0"/>
        <v>85.575443457039242</v>
      </c>
    </row>
    <row r="16" spans="1:9" s="3" customFormat="1" ht="64.5" customHeight="1">
      <c r="A16" s="38" t="s">
        <v>205</v>
      </c>
      <c r="B16" s="15" t="s">
        <v>211</v>
      </c>
      <c r="C16" s="18" t="s">
        <v>104</v>
      </c>
      <c r="D16" s="55" t="s">
        <v>198</v>
      </c>
      <c r="E16" s="28">
        <v>300000</v>
      </c>
      <c r="F16" s="28">
        <v>300000</v>
      </c>
      <c r="G16" s="69">
        <f t="shared" si="0"/>
        <v>100</v>
      </c>
    </row>
    <row r="17" spans="1:7" s="3" customFormat="1" ht="47.25" customHeight="1">
      <c r="A17" s="41" t="s">
        <v>44</v>
      </c>
      <c r="B17" s="15" t="s">
        <v>211</v>
      </c>
      <c r="C17" s="18" t="s">
        <v>45</v>
      </c>
      <c r="D17" s="55" t="s">
        <v>198</v>
      </c>
      <c r="E17" s="28">
        <v>216494.85</v>
      </c>
      <c r="F17" s="28">
        <v>216494.85</v>
      </c>
      <c r="G17" s="69">
        <f t="shared" si="0"/>
        <v>100</v>
      </c>
    </row>
    <row r="18" spans="1:7" s="3" customFormat="1" ht="51" customHeight="1">
      <c r="A18" s="41" t="s">
        <v>46</v>
      </c>
      <c r="B18" s="15" t="s">
        <v>211</v>
      </c>
      <c r="C18" s="18" t="s">
        <v>47</v>
      </c>
      <c r="D18" s="55" t="s">
        <v>198</v>
      </c>
      <c r="E18" s="28">
        <v>7000000</v>
      </c>
      <c r="F18" s="28">
        <v>7000000</v>
      </c>
      <c r="G18" s="69">
        <f t="shared" si="0"/>
        <v>100</v>
      </c>
    </row>
    <row r="19" spans="1:7" s="3" customFormat="1" ht="29.25" customHeight="1">
      <c r="A19" s="39" t="s">
        <v>132</v>
      </c>
      <c r="B19" s="15" t="s">
        <v>159</v>
      </c>
      <c r="C19" s="18" t="s">
        <v>236</v>
      </c>
      <c r="D19" s="55" t="s">
        <v>159</v>
      </c>
      <c r="E19" s="28">
        <f>E20+E21</f>
        <v>110274</v>
      </c>
      <c r="F19" s="28">
        <f>F20+F21</f>
        <v>110274</v>
      </c>
      <c r="G19" s="69">
        <f t="shared" si="0"/>
        <v>100</v>
      </c>
    </row>
    <row r="20" spans="1:7" s="3" customFormat="1" ht="48.75" customHeight="1">
      <c r="A20" s="38" t="s">
        <v>193</v>
      </c>
      <c r="B20" s="15" t="s">
        <v>211</v>
      </c>
      <c r="C20" s="18" t="s">
        <v>91</v>
      </c>
      <c r="D20" s="55" t="s">
        <v>192</v>
      </c>
      <c r="E20" s="28">
        <v>10710</v>
      </c>
      <c r="F20" s="28">
        <v>10710</v>
      </c>
      <c r="G20" s="69">
        <f t="shared" si="0"/>
        <v>100</v>
      </c>
    </row>
    <row r="21" spans="1:7" s="3" customFormat="1" ht="48.75" customHeight="1">
      <c r="A21" s="67" t="s">
        <v>242</v>
      </c>
      <c r="B21" s="15" t="s">
        <v>211</v>
      </c>
      <c r="C21" s="18" t="s">
        <v>243</v>
      </c>
      <c r="D21" s="55" t="s">
        <v>192</v>
      </c>
      <c r="E21" s="28">
        <v>99564</v>
      </c>
      <c r="F21" s="28">
        <v>99564</v>
      </c>
      <c r="G21" s="69">
        <f t="shared" si="0"/>
        <v>100</v>
      </c>
    </row>
    <row r="22" spans="1:7" ht="48.75" customHeight="1">
      <c r="A22" s="16" t="s">
        <v>114</v>
      </c>
      <c r="B22" s="32" t="s">
        <v>159</v>
      </c>
      <c r="C22" s="17" t="s">
        <v>218</v>
      </c>
      <c r="D22" s="54" t="s">
        <v>159</v>
      </c>
      <c r="E22" s="33">
        <f>E23+E26</f>
        <v>13937596.42</v>
      </c>
      <c r="F22" s="33">
        <f>F23+F26</f>
        <v>6800570.9199999999</v>
      </c>
      <c r="G22" s="33">
        <f t="shared" si="0"/>
        <v>48.79299640389501</v>
      </c>
    </row>
    <row r="23" spans="1:7" ht="47.25">
      <c r="A23" s="13" t="s">
        <v>194</v>
      </c>
      <c r="B23" s="15" t="s">
        <v>159</v>
      </c>
      <c r="C23" s="18" t="s">
        <v>217</v>
      </c>
      <c r="D23" s="55" t="s">
        <v>159</v>
      </c>
      <c r="E23" s="29">
        <f>E24+E25</f>
        <v>3473101.42</v>
      </c>
      <c r="F23" s="29">
        <f>F24+F25</f>
        <v>3449101.42</v>
      </c>
      <c r="G23" s="69">
        <f t="shared" si="0"/>
        <v>99.30897497372824</v>
      </c>
    </row>
    <row r="24" spans="1:7" ht="36.75" customHeight="1">
      <c r="A24" s="13" t="s">
        <v>181</v>
      </c>
      <c r="B24" s="15" t="s">
        <v>162</v>
      </c>
      <c r="C24" s="18" t="s">
        <v>115</v>
      </c>
      <c r="D24" s="55" t="s">
        <v>198</v>
      </c>
      <c r="E24" s="29">
        <v>2726650.07</v>
      </c>
      <c r="F24" s="29">
        <v>2726650.07</v>
      </c>
      <c r="G24" s="69">
        <f t="shared" si="0"/>
        <v>100</v>
      </c>
    </row>
    <row r="25" spans="1:7" ht="36" customHeight="1">
      <c r="A25" s="13" t="s">
        <v>181</v>
      </c>
      <c r="B25" s="15" t="s">
        <v>211</v>
      </c>
      <c r="C25" s="18" t="s">
        <v>115</v>
      </c>
      <c r="D25" s="55" t="s">
        <v>198</v>
      </c>
      <c r="E25" s="29">
        <v>746451.35</v>
      </c>
      <c r="F25" s="29">
        <v>722451.35</v>
      </c>
      <c r="G25" s="69">
        <f t="shared" si="0"/>
        <v>96.784787113051635</v>
      </c>
    </row>
    <row r="26" spans="1:7" ht="31.5" customHeight="1">
      <c r="A26" s="10" t="s">
        <v>132</v>
      </c>
      <c r="B26" s="15" t="s">
        <v>159</v>
      </c>
      <c r="C26" s="18" t="s">
        <v>219</v>
      </c>
      <c r="D26" s="55" t="s">
        <v>159</v>
      </c>
      <c r="E26" s="29">
        <f>E27+E28+E29</f>
        <v>10464495</v>
      </c>
      <c r="F26" s="29">
        <f>F27+F28+F29</f>
        <v>3351469.5</v>
      </c>
      <c r="G26" s="69">
        <f t="shared" si="0"/>
        <v>32.027054339459291</v>
      </c>
    </row>
    <row r="27" spans="1:7" ht="65.25" customHeight="1">
      <c r="A27" s="68" t="s">
        <v>213</v>
      </c>
      <c r="B27" s="15" t="s">
        <v>211</v>
      </c>
      <c r="C27" s="18" t="s">
        <v>116</v>
      </c>
      <c r="D27" s="55" t="s">
        <v>198</v>
      </c>
      <c r="E27" s="29">
        <v>3248000</v>
      </c>
      <c r="F27" s="29">
        <v>3179788.08</v>
      </c>
      <c r="G27" s="69">
        <f t="shared" si="0"/>
        <v>97.899879310344829</v>
      </c>
    </row>
    <row r="28" spans="1:7" ht="45.75" customHeight="1">
      <c r="A28" s="66" t="s">
        <v>75</v>
      </c>
      <c r="B28" s="15" t="s">
        <v>211</v>
      </c>
      <c r="C28" s="18" t="s">
        <v>244</v>
      </c>
      <c r="D28" s="55" t="s">
        <v>192</v>
      </c>
      <c r="E28" s="29">
        <v>7000000</v>
      </c>
      <c r="F28" s="29">
        <v>166530.98000000001</v>
      </c>
      <c r="G28" s="69">
        <f t="shared" si="0"/>
        <v>2.3790140000000002</v>
      </c>
    </row>
    <row r="29" spans="1:7" ht="33" customHeight="1">
      <c r="A29" s="66" t="s">
        <v>245</v>
      </c>
      <c r="B29" s="15" t="s">
        <v>211</v>
      </c>
      <c r="C29" s="18" t="s">
        <v>246</v>
      </c>
      <c r="D29" s="55" t="s">
        <v>192</v>
      </c>
      <c r="E29" s="29">
        <v>216495</v>
      </c>
      <c r="F29" s="29">
        <v>5150.4399999999996</v>
      </c>
      <c r="G29" s="69">
        <f t="shared" si="0"/>
        <v>2.3790110626111454</v>
      </c>
    </row>
    <row r="30" spans="1:7" ht="36" customHeight="1">
      <c r="A30" s="16" t="s">
        <v>124</v>
      </c>
      <c r="B30" s="32" t="s">
        <v>159</v>
      </c>
      <c r="C30" s="17" t="s">
        <v>230</v>
      </c>
      <c r="D30" s="54" t="s">
        <v>159</v>
      </c>
      <c r="E30" s="30">
        <f>E31+E37+E44+E50</f>
        <v>463808295.56000006</v>
      </c>
      <c r="F30" s="30">
        <f>F31+F37+F44+F50</f>
        <v>452951428.63999999</v>
      </c>
      <c r="G30" s="33">
        <f t="shared" si="0"/>
        <v>97.659190871760586</v>
      </c>
    </row>
    <row r="31" spans="1:7" ht="40.5" customHeight="1">
      <c r="A31" s="13" t="s">
        <v>139</v>
      </c>
      <c r="B31" s="9" t="s">
        <v>159</v>
      </c>
      <c r="C31" s="18" t="s">
        <v>229</v>
      </c>
      <c r="D31" s="55" t="s">
        <v>159</v>
      </c>
      <c r="E31" s="29">
        <f>E32+E35+E36+E33+E34</f>
        <v>190251685.86000001</v>
      </c>
      <c r="F31" s="29">
        <f>F32+F35+F36+F33+F34</f>
        <v>184859089.43000001</v>
      </c>
      <c r="G31" s="69">
        <f t="shared" si="0"/>
        <v>97.165546047266957</v>
      </c>
    </row>
    <row r="32" spans="1:7" ht="31.5" customHeight="1">
      <c r="A32" s="13" t="s">
        <v>178</v>
      </c>
      <c r="B32" s="9" t="s">
        <v>167</v>
      </c>
      <c r="C32" s="18" t="s">
        <v>125</v>
      </c>
      <c r="D32" s="55" t="s">
        <v>168</v>
      </c>
      <c r="E32" s="29">
        <v>56802375.460000001</v>
      </c>
      <c r="F32" s="29">
        <v>56802375.460000001</v>
      </c>
      <c r="G32" s="69">
        <f t="shared" si="0"/>
        <v>100</v>
      </c>
    </row>
    <row r="33" spans="1:7" ht="96" customHeight="1">
      <c r="A33" s="13" t="s">
        <v>72</v>
      </c>
      <c r="B33" s="9" t="s">
        <v>167</v>
      </c>
      <c r="C33" s="18" t="s">
        <v>10</v>
      </c>
      <c r="D33" s="55" t="s">
        <v>221</v>
      </c>
      <c r="E33" s="29">
        <v>45400665.600000001</v>
      </c>
      <c r="F33" s="29">
        <v>42743533.189999998</v>
      </c>
      <c r="G33" s="69">
        <f t="shared" si="0"/>
        <v>94.147371244707031</v>
      </c>
    </row>
    <row r="34" spans="1:7" ht="80.25" customHeight="1">
      <c r="A34" s="13" t="s">
        <v>71</v>
      </c>
      <c r="B34" s="9" t="s">
        <v>167</v>
      </c>
      <c r="C34" s="18" t="s">
        <v>11</v>
      </c>
      <c r="D34" s="55" t="s">
        <v>221</v>
      </c>
      <c r="E34" s="29">
        <v>3827644.8</v>
      </c>
      <c r="F34" s="29">
        <v>1754066.05</v>
      </c>
      <c r="G34" s="69">
        <f t="shared" si="0"/>
        <v>45.826249342676732</v>
      </c>
    </row>
    <row r="35" spans="1:7" ht="69" customHeight="1">
      <c r="A35" s="11" t="s">
        <v>141</v>
      </c>
      <c r="B35" s="9" t="s">
        <v>167</v>
      </c>
      <c r="C35" s="20" t="s">
        <v>126</v>
      </c>
      <c r="D35" s="51" t="s">
        <v>168</v>
      </c>
      <c r="E35" s="29">
        <v>76997000</v>
      </c>
      <c r="F35" s="29">
        <v>76948044.730000004</v>
      </c>
      <c r="G35" s="69">
        <f t="shared" si="0"/>
        <v>99.936419250100656</v>
      </c>
    </row>
    <row r="36" spans="1:7" ht="80.25" customHeight="1">
      <c r="A36" s="14" t="s">
        <v>83</v>
      </c>
      <c r="B36" s="9" t="s">
        <v>167</v>
      </c>
      <c r="C36" s="20" t="s">
        <v>96</v>
      </c>
      <c r="D36" s="51" t="s">
        <v>202</v>
      </c>
      <c r="E36" s="29">
        <v>7224000</v>
      </c>
      <c r="F36" s="29">
        <v>6611070</v>
      </c>
      <c r="G36" s="69">
        <f t="shared" si="0"/>
        <v>91.51536544850498</v>
      </c>
    </row>
    <row r="37" spans="1:7" ht="36.75" customHeight="1">
      <c r="A37" s="13" t="s">
        <v>142</v>
      </c>
      <c r="B37" s="15" t="s">
        <v>159</v>
      </c>
      <c r="C37" s="18" t="s">
        <v>231</v>
      </c>
      <c r="D37" s="55" t="s">
        <v>159</v>
      </c>
      <c r="E37" s="29">
        <f>E38+E40+E41+E39+E43+E42</f>
        <v>232861916.47999999</v>
      </c>
      <c r="F37" s="29">
        <f>F38+F40+F41+F39+F43+F42</f>
        <v>227414768.08000001</v>
      </c>
      <c r="G37" s="69">
        <f t="shared" si="0"/>
        <v>97.660781770441275</v>
      </c>
    </row>
    <row r="38" spans="1:7" ht="36" customHeight="1">
      <c r="A38" s="13" t="s">
        <v>178</v>
      </c>
      <c r="B38" s="9" t="s">
        <v>167</v>
      </c>
      <c r="C38" s="20" t="s">
        <v>127</v>
      </c>
      <c r="D38" s="51" t="s">
        <v>168</v>
      </c>
      <c r="E38" s="29">
        <v>52742138.479999997</v>
      </c>
      <c r="F38" s="29">
        <v>52742138.479999997</v>
      </c>
      <c r="G38" s="69">
        <f t="shared" si="0"/>
        <v>100</v>
      </c>
    </row>
    <row r="39" spans="1:7" ht="52.5" customHeight="1">
      <c r="A39" s="64" t="s">
        <v>79</v>
      </c>
      <c r="B39" s="9" t="s">
        <v>167</v>
      </c>
      <c r="C39" s="20" t="s">
        <v>78</v>
      </c>
      <c r="D39" s="51" t="s">
        <v>168</v>
      </c>
      <c r="E39" s="29">
        <v>350400</v>
      </c>
      <c r="F39" s="29">
        <v>350400</v>
      </c>
      <c r="G39" s="69">
        <f t="shared" si="0"/>
        <v>100</v>
      </c>
    </row>
    <row r="40" spans="1:7" ht="47.25" customHeight="1">
      <c r="A40" s="71" t="s">
        <v>84</v>
      </c>
      <c r="B40" s="9" t="s">
        <v>167</v>
      </c>
      <c r="C40" s="20" t="s">
        <v>82</v>
      </c>
      <c r="D40" s="51" t="s">
        <v>168</v>
      </c>
      <c r="E40" s="29">
        <v>20639669</v>
      </c>
      <c r="F40" s="29">
        <v>18689624</v>
      </c>
      <c r="G40" s="69">
        <f t="shared" si="0"/>
        <v>90.551956041543107</v>
      </c>
    </row>
    <row r="41" spans="1:7" ht="81" customHeight="1">
      <c r="A41" s="65" t="s">
        <v>85</v>
      </c>
      <c r="B41" s="9" t="s">
        <v>167</v>
      </c>
      <c r="C41" s="20" t="s">
        <v>128</v>
      </c>
      <c r="D41" s="51" t="s">
        <v>168</v>
      </c>
      <c r="E41" s="29">
        <v>155486000</v>
      </c>
      <c r="F41" s="29">
        <v>152387707.05000001</v>
      </c>
      <c r="G41" s="69">
        <f t="shared" si="0"/>
        <v>98.007349246877538</v>
      </c>
    </row>
    <row r="42" spans="1:7" ht="45" customHeight="1">
      <c r="A42" s="143" t="s">
        <v>81</v>
      </c>
      <c r="B42" s="9" t="s">
        <v>167</v>
      </c>
      <c r="C42" s="20" t="s">
        <v>19</v>
      </c>
      <c r="D42" s="51" t="s">
        <v>199</v>
      </c>
      <c r="E42" s="29">
        <v>23490</v>
      </c>
      <c r="F42" s="29">
        <v>23490</v>
      </c>
      <c r="G42" s="69">
        <f t="shared" si="0"/>
        <v>100</v>
      </c>
    </row>
    <row r="43" spans="1:7" ht="40.5" customHeight="1">
      <c r="A43" s="82"/>
      <c r="B43" s="9" t="s">
        <v>167</v>
      </c>
      <c r="C43" s="20" t="s">
        <v>19</v>
      </c>
      <c r="D43" s="51" t="s">
        <v>203</v>
      </c>
      <c r="E43" s="29">
        <v>3620219</v>
      </c>
      <c r="F43" s="29">
        <v>3221408.55</v>
      </c>
      <c r="G43" s="69">
        <f t="shared" si="0"/>
        <v>88.98380318980702</v>
      </c>
    </row>
    <row r="44" spans="1:7" ht="51" customHeight="1">
      <c r="A44" s="13" t="s">
        <v>143</v>
      </c>
      <c r="B44" s="15" t="s">
        <v>159</v>
      </c>
      <c r="C44" s="18" t="s">
        <v>232</v>
      </c>
      <c r="D44" s="55" t="s">
        <v>159</v>
      </c>
      <c r="E44" s="29">
        <f>E46+E47+E49+E48+E45</f>
        <v>24498250.789999999</v>
      </c>
      <c r="F44" s="29">
        <f>F46+F47+F49+F48+F45</f>
        <v>24494250.390000001</v>
      </c>
      <c r="G44" s="69">
        <f t="shared" si="0"/>
        <v>99.983670670880585</v>
      </c>
    </row>
    <row r="45" spans="1:7" ht="39" customHeight="1">
      <c r="A45" s="13" t="s">
        <v>249</v>
      </c>
      <c r="B45" s="15" t="s">
        <v>167</v>
      </c>
      <c r="C45" s="18" t="s">
        <v>250</v>
      </c>
      <c r="D45" s="55" t="s">
        <v>168</v>
      </c>
      <c r="E45" s="29">
        <v>530548.04</v>
      </c>
      <c r="F45" s="29">
        <v>530548.04</v>
      </c>
      <c r="G45" s="69">
        <f t="shared" si="0"/>
        <v>100</v>
      </c>
    </row>
    <row r="46" spans="1:7" ht="39" customHeight="1">
      <c r="A46" s="13" t="s">
        <v>178</v>
      </c>
      <c r="B46" s="9" t="s">
        <v>167</v>
      </c>
      <c r="C46" s="18" t="s">
        <v>130</v>
      </c>
      <c r="D46" s="55" t="s">
        <v>168</v>
      </c>
      <c r="E46" s="29">
        <v>19844765.039999999</v>
      </c>
      <c r="F46" s="29">
        <v>19844765.039999999</v>
      </c>
      <c r="G46" s="69">
        <f t="shared" si="0"/>
        <v>100</v>
      </c>
    </row>
    <row r="47" spans="1:7" ht="39" customHeight="1">
      <c r="A47" s="13" t="s">
        <v>144</v>
      </c>
      <c r="B47" s="9" t="s">
        <v>167</v>
      </c>
      <c r="C47" s="20" t="s">
        <v>129</v>
      </c>
      <c r="D47" s="51" t="s">
        <v>168</v>
      </c>
      <c r="E47" s="29">
        <v>395042.71</v>
      </c>
      <c r="F47" s="29">
        <v>395042.71</v>
      </c>
      <c r="G47" s="69">
        <f t="shared" si="0"/>
        <v>100</v>
      </c>
    </row>
    <row r="48" spans="1:7" ht="27.75" customHeight="1">
      <c r="A48" s="143" t="s">
        <v>152</v>
      </c>
      <c r="B48" s="126" t="s">
        <v>167</v>
      </c>
      <c r="C48" s="139" t="s">
        <v>133</v>
      </c>
      <c r="D48" s="51" t="s">
        <v>203</v>
      </c>
      <c r="E48" s="29">
        <v>292000.40000000002</v>
      </c>
      <c r="F48" s="29">
        <v>288000</v>
      </c>
      <c r="G48" s="69">
        <f t="shared" si="0"/>
        <v>98.630001876709755</v>
      </c>
    </row>
    <row r="49" spans="1:7" ht="25.5" customHeight="1">
      <c r="A49" s="114"/>
      <c r="B49" s="84"/>
      <c r="C49" s="144"/>
      <c r="D49" s="51" t="s">
        <v>168</v>
      </c>
      <c r="E49" s="29">
        <v>3435894.6</v>
      </c>
      <c r="F49" s="29">
        <v>3435894.6</v>
      </c>
      <c r="G49" s="69">
        <f t="shared" si="0"/>
        <v>100</v>
      </c>
    </row>
    <row r="50" spans="1:7" ht="25.5" customHeight="1">
      <c r="A50" s="10" t="s">
        <v>106</v>
      </c>
      <c r="B50" s="9" t="s">
        <v>159</v>
      </c>
      <c r="C50" s="20" t="s">
        <v>237</v>
      </c>
      <c r="D50" s="51" t="s">
        <v>159</v>
      </c>
      <c r="E50" s="29">
        <f>E51+E52+E53</f>
        <v>16196442.43</v>
      </c>
      <c r="F50" s="29">
        <f>F51+F52+F53</f>
        <v>16183320.74</v>
      </c>
      <c r="G50" s="69">
        <f t="shared" si="0"/>
        <v>99.918984122243444</v>
      </c>
    </row>
    <row r="51" spans="1:7" ht="20.25" customHeight="1">
      <c r="A51" s="105" t="s">
        <v>177</v>
      </c>
      <c r="B51" s="126" t="s">
        <v>167</v>
      </c>
      <c r="C51" s="108" t="s">
        <v>100</v>
      </c>
      <c r="D51" s="55" t="s">
        <v>199</v>
      </c>
      <c r="E51" s="29">
        <v>14473388.33</v>
      </c>
      <c r="F51" s="29">
        <v>14472588.310000001</v>
      </c>
      <c r="G51" s="69">
        <f t="shared" si="0"/>
        <v>99.994472476093648</v>
      </c>
    </row>
    <row r="52" spans="1:7" ht="18.75" customHeight="1">
      <c r="A52" s="118"/>
      <c r="B52" s="120"/>
      <c r="C52" s="109"/>
      <c r="D52" s="55" t="s">
        <v>198</v>
      </c>
      <c r="E52" s="29">
        <v>1652871.52</v>
      </c>
      <c r="F52" s="29">
        <v>1640549.85</v>
      </c>
      <c r="G52" s="69">
        <f t="shared" si="0"/>
        <v>99.254529474862025</v>
      </c>
    </row>
    <row r="53" spans="1:7" ht="17.25" customHeight="1">
      <c r="A53" s="119"/>
      <c r="B53" s="84"/>
      <c r="C53" s="110"/>
      <c r="D53" s="55" t="s">
        <v>201</v>
      </c>
      <c r="E53" s="29">
        <v>70182.58</v>
      </c>
      <c r="F53" s="29">
        <v>70182.58</v>
      </c>
      <c r="G53" s="69">
        <f t="shared" si="0"/>
        <v>100</v>
      </c>
    </row>
    <row r="54" spans="1:7" ht="36.75" customHeight="1">
      <c r="A54" s="16" t="s">
        <v>131</v>
      </c>
      <c r="B54" s="34" t="s">
        <v>159</v>
      </c>
      <c r="C54" s="17" t="s">
        <v>228</v>
      </c>
      <c r="D54" s="54" t="s">
        <v>159</v>
      </c>
      <c r="E54" s="30">
        <f>E55</f>
        <v>65327811.539999999</v>
      </c>
      <c r="F54" s="30">
        <f>F55</f>
        <v>65327811.539999999</v>
      </c>
      <c r="G54" s="33">
        <f t="shared" si="0"/>
        <v>100</v>
      </c>
    </row>
    <row r="55" spans="1:7" ht="36" customHeight="1">
      <c r="A55" s="10" t="s">
        <v>106</v>
      </c>
      <c r="B55" s="9" t="s">
        <v>159</v>
      </c>
      <c r="C55" s="18" t="s">
        <v>227</v>
      </c>
      <c r="D55" s="55" t="s">
        <v>159</v>
      </c>
      <c r="E55" s="29">
        <f>E56+E58+E62+E64+E67+E69+E65+E66+E57+E60+E63+E68+E59+E61</f>
        <v>65327811.539999999</v>
      </c>
      <c r="F55" s="29">
        <f>F56+F58+F62+F64+F67+F69+F65+F66+F57+F60+F63+F68+F59+F61</f>
        <v>65327811.539999999</v>
      </c>
      <c r="G55" s="69">
        <f t="shared" si="0"/>
        <v>100</v>
      </c>
    </row>
    <row r="56" spans="1:7" ht="35.25" customHeight="1">
      <c r="A56" s="13" t="s">
        <v>178</v>
      </c>
      <c r="B56" s="9" t="s">
        <v>196</v>
      </c>
      <c r="C56" s="18" t="s">
        <v>92</v>
      </c>
      <c r="D56" s="55" t="s">
        <v>168</v>
      </c>
      <c r="E56" s="29">
        <v>40496276.75</v>
      </c>
      <c r="F56" s="29">
        <v>40496276.75</v>
      </c>
      <c r="G56" s="69">
        <f t="shared" si="0"/>
        <v>100</v>
      </c>
    </row>
    <row r="57" spans="1:7" ht="23.25" customHeight="1">
      <c r="A57" s="138" t="s">
        <v>146</v>
      </c>
      <c r="B57" s="126" t="s">
        <v>196</v>
      </c>
      <c r="C57" s="103" t="s">
        <v>101</v>
      </c>
      <c r="D57" s="55" t="s">
        <v>199</v>
      </c>
      <c r="E57" s="29">
        <v>8345</v>
      </c>
      <c r="F57" s="29">
        <v>8345</v>
      </c>
      <c r="G57" s="69">
        <f t="shared" si="0"/>
        <v>100</v>
      </c>
    </row>
    <row r="58" spans="1:7" ht="23.25" customHeight="1">
      <c r="A58" s="114"/>
      <c r="B58" s="88"/>
      <c r="C58" s="107"/>
      <c r="D58" s="51" t="s">
        <v>198</v>
      </c>
      <c r="E58" s="29">
        <v>91655</v>
      </c>
      <c r="F58" s="29">
        <v>91655</v>
      </c>
      <c r="G58" s="69">
        <f t="shared" si="0"/>
        <v>100</v>
      </c>
    </row>
    <row r="59" spans="1:7" ht="23.25" customHeight="1">
      <c r="A59" s="138" t="s">
        <v>52</v>
      </c>
      <c r="B59" s="126" t="s">
        <v>196</v>
      </c>
      <c r="C59" s="139" t="s">
        <v>111</v>
      </c>
      <c r="D59" s="51" t="s">
        <v>199</v>
      </c>
      <c r="E59" s="29">
        <v>111319</v>
      </c>
      <c r="F59" s="29">
        <v>111319</v>
      </c>
      <c r="G59" s="69">
        <f t="shared" si="0"/>
        <v>100</v>
      </c>
    </row>
    <row r="60" spans="1:7" ht="25.5" customHeight="1">
      <c r="A60" s="114"/>
      <c r="B60" s="130"/>
      <c r="C60" s="137"/>
      <c r="D60" s="51" t="s">
        <v>198</v>
      </c>
      <c r="E60" s="29">
        <v>288681</v>
      </c>
      <c r="F60" s="29">
        <v>288681</v>
      </c>
      <c r="G60" s="69">
        <f t="shared" si="0"/>
        <v>100</v>
      </c>
    </row>
    <row r="61" spans="1:7" ht="19.5" customHeight="1">
      <c r="A61" s="103" t="s">
        <v>145</v>
      </c>
      <c r="B61" s="126" t="s">
        <v>196</v>
      </c>
      <c r="C61" s="139" t="s">
        <v>102</v>
      </c>
      <c r="D61" s="51" t="s">
        <v>199</v>
      </c>
      <c r="E61" s="29">
        <v>61800.800000000003</v>
      </c>
      <c r="F61" s="29">
        <v>61800.800000000003</v>
      </c>
      <c r="G61" s="69">
        <f t="shared" si="0"/>
        <v>100</v>
      </c>
    </row>
    <row r="62" spans="1:7" ht="18.75" customHeight="1">
      <c r="A62" s="128"/>
      <c r="B62" s="129"/>
      <c r="C62" s="136"/>
      <c r="D62" s="51" t="s">
        <v>198</v>
      </c>
      <c r="E62" s="29">
        <v>103199.2</v>
      </c>
      <c r="F62" s="29">
        <v>103199.2</v>
      </c>
      <c r="G62" s="69">
        <f t="shared" si="0"/>
        <v>100</v>
      </c>
    </row>
    <row r="63" spans="1:7" ht="18.75" customHeight="1">
      <c r="A63" s="114"/>
      <c r="B63" s="130"/>
      <c r="C63" s="137"/>
      <c r="D63" s="51" t="s">
        <v>168</v>
      </c>
      <c r="E63" s="29">
        <v>20000</v>
      </c>
      <c r="F63" s="29">
        <v>20000</v>
      </c>
      <c r="G63" s="69">
        <f t="shared" si="0"/>
        <v>100</v>
      </c>
    </row>
    <row r="64" spans="1:7" ht="18.75" customHeight="1">
      <c r="A64" s="105" t="s">
        <v>184</v>
      </c>
      <c r="B64" s="126" t="s">
        <v>196</v>
      </c>
      <c r="C64" s="108" t="s">
        <v>94</v>
      </c>
      <c r="D64" s="55" t="s">
        <v>199</v>
      </c>
      <c r="E64" s="29">
        <v>13497943.92</v>
      </c>
      <c r="F64" s="29">
        <v>13497943.92</v>
      </c>
      <c r="G64" s="69">
        <f t="shared" si="0"/>
        <v>100</v>
      </c>
    </row>
    <row r="65" spans="1:7" ht="18.75" customHeight="1">
      <c r="A65" s="118"/>
      <c r="B65" s="120"/>
      <c r="C65" s="109"/>
      <c r="D65" s="55" t="s">
        <v>198</v>
      </c>
      <c r="E65" s="29">
        <v>725150.58</v>
      </c>
      <c r="F65" s="29">
        <v>725150.58</v>
      </c>
      <c r="G65" s="69">
        <f t="shared" si="0"/>
        <v>100</v>
      </c>
    </row>
    <row r="66" spans="1:7" ht="21" customHeight="1">
      <c r="A66" s="119"/>
      <c r="B66" s="84"/>
      <c r="C66" s="110"/>
      <c r="D66" s="55" t="s">
        <v>201</v>
      </c>
      <c r="E66" s="29">
        <v>7705.5</v>
      </c>
      <c r="F66" s="29">
        <v>7705.5</v>
      </c>
      <c r="G66" s="69">
        <f t="shared" si="0"/>
        <v>100</v>
      </c>
    </row>
    <row r="67" spans="1:7" ht="37.5" customHeight="1">
      <c r="A67" s="11" t="s">
        <v>148</v>
      </c>
      <c r="B67" s="9" t="s">
        <v>196</v>
      </c>
      <c r="C67" s="20" t="s">
        <v>93</v>
      </c>
      <c r="D67" s="51" t="s">
        <v>168</v>
      </c>
      <c r="E67" s="29">
        <v>9765120.1699999999</v>
      </c>
      <c r="F67" s="29">
        <v>9765120.1699999999</v>
      </c>
      <c r="G67" s="69">
        <f t="shared" si="0"/>
        <v>100</v>
      </c>
    </row>
    <row r="68" spans="1:7" ht="66.75" customHeight="1">
      <c r="A68" s="49" t="s">
        <v>74</v>
      </c>
      <c r="B68" s="9" t="s">
        <v>196</v>
      </c>
      <c r="C68" s="20" t="s">
        <v>12</v>
      </c>
      <c r="D68" s="51" t="s">
        <v>168</v>
      </c>
      <c r="E68" s="29">
        <v>146096.18</v>
      </c>
      <c r="F68" s="29">
        <v>146096.18</v>
      </c>
      <c r="G68" s="69">
        <f t="shared" si="0"/>
        <v>100</v>
      </c>
    </row>
    <row r="69" spans="1:7" ht="49.5" customHeight="1">
      <c r="A69" s="40" t="s">
        <v>14</v>
      </c>
      <c r="B69" s="9" t="s">
        <v>196</v>
      </c>
      <c r="C69" s="20" t="s">
        <v>13</v>
      </c>
      <c r="D69" s="51" t="s">
        <v>168</v>
      </c>
      <c r="E69" s="29">
        <v>4518.4399999999996</v>
      </c>
      <c r="F69" s="29">
        <v>4518.4399999999996</v>
      </c>
      <c r="G69" s="69">
        <f t="shared" si="0"/>
        <v>100</v>
      </c>
    </row>
    <row r="70" spans="1:7" s="5" customFormat="1" ht="35.25" customHeight="1">
      <c r="A70" s="16" t="s">
        <v>134</v>
      </c>
      <c r="B70" s="32" t="s">
        <v>159</v>
      </c>
      <c r="C70" s="19" t="s">
        <v>223</v>
      </c>
      <c r="D70" s="56" t="s">
        <v>159</v>
      </c>
      <c r="E70" s="30">
        <f>E71+E80</f>
        <v>7228109</v>
      </c>
      <c r="F70" s="30">
        <f>F71+F80</f>
        <v>7191869.1299999999</v>
      </c>
      <c r="G70" s="33">
        <f t="shared" si="0"/>
        <v>99.498625850827651</v>
      </c>
    </row>
    <row r="71" spans="1:7" s="5" customFormat="1" ht="31.5">
      <c r="A71" s="13" t="s">
        <v>150</v>
      </c>
      <c r="B71" s="15" t="s">
        <v>159</v>
      </c>
      <c r="C71" s="20" t="s">
        <v>222</v>
      </c>
      <c r="D71" s="51" t="s">
        <v>159</v>
      </c>
      <c r="E71" s="29">
        <f>E73+E72+E75+E76+E78+E79+E74+E77</f>
        <v>6628109</v>
      </c>
      <c r="F71" s="29">
        <f>F73+F72+F75+F76+F78+F79+F74+F77</f>
        <v>6591869.5</v>
      </c>
      <c r="G71" s="69">
        <f t="shared" si="0"/>
        <v>99.453245261959339</v>
      </c>
    </row>
    <row r="72" spans="1:7" s="5" customFormat="1" ht="24" customHeight="1">
      <c r="A72" s="103" t="s">
        <v>188</v>
      </c>
      <c r="B72" s="72" t="s">
        <v>167</v>
      </c>
      <c r="C72" s="18" t="s">
        <v>112</v>
      </c>
      <c r="D72" s="51" t="s">
        <v>198</v>
      </c>
      <c r="E72" s="29">
        <v>5900</v>
      </c>
      <c r="F72" s="29">
        <v>5900</v>
      </c>
      <c r="G72" s="69">
        <f t="shared" si="0"/>
        <v>100</v>
      </c>
    </row>
    <row r="73" spans="1:7" s="6" customFormat="1" ht="21" customHeight="1">
      <c r="A73" s="107"/>
      <c r="B73" s="72" t="s">
        <v>162</v>
      </c>
      <c r="C73" s="18" t="s">
        <v>112</v>
      </c>
      <c r="D73" s="51" t="s">
        <v>221</v>
      </c>
      <c r="E73" s="29">
        <v>139950</v>
      </c>
      <c r="F73" s="29">
        <v>139950</v>
      </c>
      <c r="G73" s="69">
        <f t="shared" si="0"/>
        <v>100</v>
      </c>
    </row>
    <row r="74" spans="1:7" s="6" customFormat="1" ht="37.5" customHeight="1">
      <c r="A74" s="101" t="s">
        <v>252</v>
      </c>
      <c r="B74" s="83" t="s">
        <v>167</v>
      </c>
      <c r="C74" s="131" t="s">
        <v>251</v>
      </c>
      <c r="D74" s="51" t="s">
        <v>198</v>
      </c>
      <c r="E74" s="29">
        <v>2376500</v>
      </c>
      <c r="F74" s="29">
        <v>2376500</v>
      </c>
      <c r="G74" s="69">
        <f t="shared" ref="G74:G142" si="1">F74/E74*100</f>
        <v>100</v>
      </c>
    </row>
    <row r="75" spans="1:7" s="6" customFormat="1" ht="30.75" customHeight="1">
      <c r="A75" s="128"/>
      <c r="B75" s="129"/>
      <c r="C75" s="132"/>
      <c r="D75" s="51" t="s">
        <v>221</v>
      </c>
      <c r="E75" s="29">
        <v>0</v>
      </c>
      <c r="F75" s="29">
        <v>0</v>
      </c>
      <c r="G75" s="69">
        <v>0</v>
      </c>
    </row>
    <row r="76" spans="1:7" s="6" customFormat="1" ht="38.25" customHeight="1">
      <c r="A76" s="114"/>
      <c r="B76" s="130"/>
      <c r="C76" s="133"/>
      <c r="D76" s="51" t="s">
        <v>253</v>
      </c>
      <c r="E76" s="29">
        <v>4000000</v>
      </c>
      <c r="F76" s="29">
        <v>3964051.34</v>
      </c>
      <c r="G76" s="69">
        <f t="shared" si="1"/>
        <v>99.101283499999994</v>
      </c>
    </row>
    <row r="77" spans="1:7" s="6" customFormat="1" ht="38.25" customHeight="1">
      <c r="A77" s="101" t="s">
        <v>252</v>
      </c>
      <c r="B77" s="83" t="s">
        <v>167</v>
      </c>
      <c r="C77" s="135" t="s">
        <v>254</v>
      </c>
      <c r="D77" s="51" t="s">
        <v>198</v>
      </c>
      <c r="E77" s="29">
        <v>73500</v>
      </c>
      <c r="F77" s="29">
        <v>73500</v>
      </c>
      <c r="G77" s="69">
        <f t="shared" si="1"/>
        <v>100</v>
      </c>
    </row>
    <row r="78" spans="1:7" s="6" customFormat="1" ht="34.5" customHeight="1">
      <c r="A78" s="128"/>
      <c r="B78" s="129"/>
      <c r="C78" s="136"/>
      <c r="D78" s="51" t="s">
        <v>221</v>
      </c>
      <c r="E78" s="29">
        <v>0</v>
      </c>
      <c r="F78" s="29">
        <v>0</v>
      </c>
      <c r="G78" s="69">
        <v>0</v>
      </c>
    </row>
    <row r="79" spans="1:7" s="6" customFormat="1" ht="40.5" customHeight="1">
      <c r="A79" s="114"/>
      <c r="B79" s="130"/>
      <c r="C79" s="137"/>
      <c r="D79" s="51" t="s">
        <v>253</v>
      </c>
      <c r="E79" s="29">
        <v>32259</v>
      </c>
      <c r="F79" s="29">
        <v>31968.16</v>
      </c>
      <c r="G79" s="69">
        <f t="shared" si="1"/>
        <v>99.098422145757766</v>
      </c>
    </row>
    <row r="80" spans="1:7" s="6" customFormat="1" ht="31.5">
      <c r="A80" s="13" t="s">
        <v>151</v>
      </c>
      <c r="B80" s="15" t="s">
        <v>159</v>
      </c>
      <c r="C80" s="20" t="s">
        <v>224</v>
      </c>
      <c r="D80" s="51" t="s">
        <v>159</v>
      </c>
      <c r="E80" s="29">
        <f>E81</f>
        <v>600000</v>
      </c>
      <c r="F80" s="29">
        <f>F81</f>
        <v>599999.63</v>
      </c>
      <c r="G80" s="69">
        <f t="shared" si="1"/>
        <v>99.999938333333333</v>
      </c>
    </row>
    <row r="81" spans="1:7" s="6" customFormat="1" ht="31.5">
      <c r="A81" s="38" t="s">
        <v>195</v>
      </c>
      <c r="B81" s="15" t="s">
        <v>212</v>
      </c>
      <c r="C81" s="20" t="s">
        <v>97</v>
      </c>
      <c r="D81" s="51" t="s">
        <v>198</v>
      </c>
      <c r="E81" s="29">
        <v>600000</v>
      </c>
      <c r="F81" s="29">
        <v>599999.63</v>
      </c>
      <c r="G81" s="69">
        <f t="shared" si="1"/>
        <v>99.999938333333333</v>
      </c>
    </row>
    <row r="82" spans="1:7" s="6" customFormat="1" ht="25.5" customHeight="1">
      <c r="A82" s="21" t="s">
        <v>135</v>
      </c>
      <c r="B82" s="32" t="s">
        <v>159</v>
      </c>
      <c r="C82" s="19" t="s">
        <v>215</v>
      </c>
      <c r="D82" s="56" t="s">
        <v>159</v>
      </c>
      <c r="E82" s="30">
        <f>E83</f>
        <v>1840396.57</v>
      </c>
      <c r="F82" s="30">
        <f>F83</f>
        <v>1802626.57</v>
      </c>
      <c r="G82" s="33">
        <f t="shared" si="1"/>
        <v>97.947724929741639</v>
      </c>
    </row>
    <row r="83" spans="1:7" s="6" customFormat="1">
      <c r="A83" s="22" t="s">
        <v>106</v>
      </c>
      <c r="B83" s="15" t="s">
        <v>159</v>
      </c>
      <c r="C83" s="50" t="s">
        <v>238</v>
      </c>
      <c r="D83" s="51" t="s">
        <v>159</v>
      </c>
      <c r="E83" s="29">
        <f>E84+E85+E86+E87</f>
        <v>1840396.57</v>
      </c>
      <c r="F83" s="29">
        <f>F84+F85+F86+F87</f>
        <v>1802626.57</v>
      </c>
      <c r="G83" s="69">
        <f t="shared" si="1"/>
        <v>97.947724929741639</v>
      </c>
    </row>
    <row r="84" spans="1:7" s="6" customFormat="1" ht="34.5" customHeight="1">
      <c r="A84" s="13" t="s">
        <v>178</v>
      </c>
      <c r="B84" s="15" t="s">
        <v>212</v>
      </c>
      <c r="C84" s="20" t="s">
        <v>98</v>
      </c>
      <c r="D84" s="51" t="s">
        <v>200</v>
      </c>
      <c r="E84" s="29">
        <v>347200.38</v>
      </c>
      <c r="F84" s="29">
        <v>347200.38</v>
      </c>
      <c r="G84" s="69">
        <f t="shared" si="1"/>
        <v>100</v>
      </c>
    </row>
    <row r="85" spans="1:7" s="6" customFormat="1" ht="45.75" customHeight="1">
      <c r="A85" s="13" t="s">
        <v>60</v>
      </c>
      <c r="B85" s="15" t="s">
        <v>212</v>
      </c>
      <c r="C85" s="20" t="s">
        <v>27</v>
      </c>
      <c r="D85" s="51" t="s">
        <v>200</v>
      </c>
      <c r="E85" s="29">
        <v>338196.19</v>
      </c>
      <c r="F85" s="29">
        <v>338196.19</v>
      </c>
      <c r="G85" s="69">
        <f t="shared" si="1"/>
        <v>100</v>
      </c>
    </row>
    <row r="86" spans="1:7" s="6" customFormat="1" ht="55.5" customHeight="1">
      <c r="A86" s="12" t="s">
        <v>58</v>
      </c>
      <c r="B86" s="15" t="s">
        <v>196</v>
      </c>
      <c r="C86" s="20" t="s">
        <v>59</v>
      </c>
      <c r="D86" s="51" t="s">
        <v>168</v>
      </c>
      <c r="E86" s="29">
        <v>600000</v>
      </c>
      <c r="F86" s="29">
        <v>600000</v>
      </c>
      <c r="G86" s="69">
        <f t="shared" si="1"/>
        <v>100</v>
      </c>
    </row>
    <row r="87" spans="1:7" s="6" customFormat="1" ht="23.25" customHeight="1">
      <c r="A87" s="12" t="s">
        <v>88</v>
      </c>
      <c r="B87" s="15" t="s">
        <v>212</v>
      </c>
      <c r="C87" s="20" t="s">
        <v>69</v>
      </c>
      <c r="D87" s="51" t="s">
        <v>198</v>
      </c>
      <c r="E87" s="29">
        <v>555000</v>
      </c>
      <c r="F87" s="29">
        <v>517230</v>
      </c>
      <c r="G87" s="69">
        <f t="shared" si="1"/>
        <v>93.194594594594591</v>
      </c>
    </row>
    <row r="88" spans="1:7" ht="67.5" customHeight="1">
      <c r="A88" s="48" t="s">
        <v>113</v>
      </c>
      <c r="B88" s="32" t="s">
        <v>159</v>
      </c>
      <c r="C88" s="52" t="s">
        <v>225</v>
      </c>
      <c r="D88" s="57" t="s">
        <v>159</v>
      </c>
      <c r="E88" s="33">
        <f>E94+E89+E93</f>
        <v>1294791.56</v>
      </c>
      <c r="F88" s="33">
        <f>F94+F89</f>
        <v>1022070.92</v>
      </c>
      <c r="G88" s="33">
        <f t="shared" si="1"/>
        <v>78.937100887497294</v>
      </c>
    </row>
    <row r="89" spans="1:7" ht="47.25" customHeight="1">
      <c r="A89" s="49" t="s">
        <v>240</v>
      </c>
      <c r="B89" s="15" t="s">
        <v>159</v>
      </c>
      <c r="C89" s="60" t="s">
        <v>0</v>
      </c>
      <c r="D89" s="61" t="s">
        <v>159</v>
      </c>
      <c r="E89" s="28">
        <f>E90+E91</f>
        <v>0</v>
      </c>
      <c r="F89" s="28">
        <f>F90+F91</f>
        <v>0</v>
      </c>
      <c r="G89" s="69">
        <v>0</v>
      </c>
    </row>
    <row r="90" spans="1:7" ht="94.5" customHeight="1">
      <c r="A90" s="49" t="s">
        <v>76</v>
      </c>
      <c r="B90" s="9" t="s">
        <v>211</v>
      </c>
      <c r="C90" s="51" t="s">
        <v>1</v>
      </c>
      <c r="D90" s="51" t="s">
        <v>198</v>
      </c>
      <c r="E90" s="28">
        <v>0</v>
      </c>
      <c r="F90" s="28">
        <v>0</v>
      </c>
      <c r="G90" s="69">
        <v>0</v>
      </c>
    </row>
    <row r="91" spans="1:7" ht="80.25" customHeight="1">
      <c r="A91" s="49" t="s">
        <v>3</v>
      </c>
      <c r="B91" s="9" t="s">
        <v>211</v>
      </c>
      <c r="C91" s="51" t="s">
        <v>2</v>
      </c>
      <c r="D91" s="51" t="s">
        <v>198</v>
      </c>
      <c r="E91" s="28">
        <v>0</v>
      </c>
      <c r="F91" s="28">
        <v>0</v>
      </c>
      <c r="G91" s="69">
        <v>0</v>
      </c>
    </row>
    <row r="92" spans="1:7" ht="20.25" customHeight="1">
      <c r="A92" s="11" t="s">
        <v>106</v>
      </c>
      <c r="B92" s="15" t="s">
        <v>159</v>
      </c>
      <c r="C92" s="60" t="s">
        <v>226</v>
      </c>
      <c r="D92" s="61" t="s">
        <v>159</v>
      </c>
      <c r="E92" s="28">
        <f>E94+E93</f>
        <v>1294791.56</v>
      </c>
      <c r="F92" s="28">
        <f>F94</f>
        <v>1022070.92</v>
      </c>
      <c r="G92" s="69">
        <f t="shared" si="1"/>
        <v>78.937100887497294</v>
      </c>
    </row>
    <row r="93" spans="1:7" ht="25.5" customHeight="1">
      <c r="A93" s="79" t="s">
        <v>179</v>
      </c>
      <c r="B93" s="15" t="s">
        <v>162</v>
      </c>
      <c r="C93" s="51" t="s">
        <v>89</v>
      </c>
      <c r="D93" s="51" t="s">
        <v>198</v>
      </c>
      <c r="E93" s="28">
        <v>272720.64000000001</v>
      </c>
      <c r="F93" s="28">
        <v>0</v>
      </c>
      <c r="G93" s="69">
        <f t="shared" si="1"/>
        <v>0</v>
      </c>
    </row>
    <row r="94" spans="1:7" ht="28.5" customHeight="1">
      <c r="A94" s="87"/>
      <c r="B94" s="9" t="s">
        <v>211</v>
      </c>
      <c r="C94" s="51" t="s">
        <v>89</v>
      </c>
      <c r="D94" s="51" t="s">
        <v>198</v>
      </c>
      <c r="E94" s="28">
        <v>1022070.92</v>
      </c>
      <c r="F94" s="28">
        <v>1022070.92</v>
      </c>
      <c r="G94" s="69">
        <f t="shared" si="1"/>
        <v>100</v>
      </c>
    </row>
    <row r="95" spans="1:7" ht="49.5" customHeight="1">
      <c r="A95" s="62" t="s">
        <v>39</v>
      </c>
      <c r="B95" s="32" t="s">
        <v>159</v>
      </c>
      <c r="C95" s="17" t="s">
        <v>40</v>
      </c>
      <c r="D95" s="54" t="s">
        <v>159</v>
      </c>
      <c r="E95" s="33">
        <f>E96</f>
        <v>70000</v>
      </c>
      <c r="F95" s="33">
        <f>F96</f>
        <v>70000</v>
      </c>
      <c r="G95" s="33">
        <f t="shared" si="1"/>
        <v>100</v>
      </c>
    </row>
    <row r="96" spans="1:7" ht="25.5" customHeight="1">
      <c r="A96" s="49" t="s">
        <v>106</v>
      </c>
      <c r="B96" s="15" t="s">
        <v>159</v>
      </c>
      <c r="C96" s="18" t="s">
        <v>41</v>
      </c>
      <c r="D96" s="55" t="s">
        <v>159</v>
      </c>
      <c r="E96" s="28">
        <f>E97</f>
        <v>70000</v>
      </c>
      <c r="F96" s="28">
        <f>F97</f>
        <v>70000</v>
      </c>
      <c r="G96" s="69">
        <f t="shared" si="1"/>
        <v>100</v>
      </c>
    </row>
    <row r="97" spans="1:8" ht="48" customHeight="1">
      <c r="A97" s="49" t="s">
        <v>43</v>
      </c>
      <c r="B97" s="15" t="s">
        <v>212</v>
      </c>
      <c r="C97" s="18" t="s">
        <v>42</v>
      </c>
      <c r="D97" s="55" t="s">
        <v>198</v>
      </c>
      <c r="E97" s="28">
        <v>70000</v>
      </c>
      <c r="F97" s="28">
        <v>70000</v>
      </c>
      <c r="G97" s="69">
        <f t="shared" si="1"/>
        <v>100</v>
      </c>
    </row>
    <row r="98" spans="1:8" ht="39" customHeight="1">
      <c r="A98" s="62" t="s">
        <v>49</v>
      </c>
      <c r="B98" s="32" t="s">
        <v>159</v>
      </c>
      <c r="C98" s="17" t="s">
        <v>50</v>
      </c>
      <c r="D98" s="54" t="s">
        <v>159</v>
      </c>
      <c r="E98" s="33">
        <f>E99</f>
        <v>27107382.77</v>
      </c>
      <c r="F98" s="33">
        <f>F99</f>
        <v>27107382.77</v>
      </c>
      <c r="G98" s="33">
        <f t="shared" si="1"/>
        <v>100</v>
      </c>
    </row>
    <row r="99" spans="1:8" ht="23.25" customHeight="1">
      <c r="A99" s="49" t="s">
        <v>106</v>
      </c>
      <c r="B99" s="15" t="s">
        <v>159</v>
      </c>
      <c r="C99" s="18" t="s">
        <v>48</v>
      </c>
      <c r="D99" s="55" t="s">
        <v>159</v>
      </c>
      <c r="E99" s="28">
        <f>E100+E101+E102+E103</f>
        <v>27107382.77</v>
      </c>
      <c r="F99" s="28">
        <f>F100+F101+F102+F103</f>
        <v>27107382.77</v>
      </c>
      <c r="G99" s="69">
        <f t="shared" si="1"/>
        <v>100</v>
      </c>
    </row>
    <row r="100" spans="1:8" ht="49.5" customHeight="1">
      <c r="A100" s="49" t="s">
        <v>4</v>
      </c>
      <c r="B100" s="15" t="s">
        <v>211</v>
      </c>
      <c r="C100" s="51" t="s">
        <v>5</v>
      </c>
      <c r="D100" s="55" t="s">
        <v>192</v>
      </c>
      <c r="E100" s="28">
        <v>18000000</v>
      </c>
      <c r="F100" s="28">
        <v>18000000</v>
      </c>
      <c r="G100" s="69">
        <f t="shared" si="1"/>
        <v>100</v>
      </c>
    </row>
    <row r="101" spans="1:8" ht="51.75" customHeight="1">
      <c r="A101" s="49" t="s">
        <v>7</v>
      </c>
      <c r="B101" s="15" t="s">
        <v>211</v>
      </c>
      <c r="C101" s="51" t="s">
        <v>6</v>
      </c>
      <c r="D101" s="55" t="s">
        <v>192</v>
      </c>
      <c r="E101" s="28">
        <v>556710</v>
      </c>
      <c r="F101" s="28">
        <v>556710</v>
      </c>
      <c r="G101" s="69">
        <f t="shared" si="1"/>
        <v>100</v>
      </c>
    </row>
    <row r="102" spans="1:8" ht="29.25" customHeight="1">
      <c r="A102" s="79" t="s">
        <v>8</v>
      </c>
      <c r="B102" s="83" t="s">
        <v>211</v>
      </c>
      <c r="C102" s="126" t="s">
        <v>9</v>
      </c>
      <c r="D102" s="55" t="s">
        <v>198</v>
      </c>
      <c r="E102" s="28">
        <v>1588931.72</v>
      </c>
      <c r="F102" s="28">
        <v>1588931.72</v>
      </c>
      <c r="G102" s="69">
        <f t="shared" si="1"/>
        <v>100</v>
      </c>
    </row>
    <row r="103" spans="1:8" ht="27.75" customHeight="1">
      <c r="A103" s="93"/>
      <c r="B103" s="96"/>
      <c r="C103" s="127"/>
      <c r="D103" s="55" t="s">
        <v>192</v>
      </c>
      <c r="E103" s="28">
        <v>6961741.0499999998</v>
      </c>
      <c r="F103" s="28">
        <v>6961741.0499999998</v>
      </c>
      <c r="G103" s="69">
        <f t="shared" si="1"/>
        <v>100</v>
      </c>
    </row>
    <row r="104" spans="1:8" ht="36.75" customHeight="1">
      <c r="A104" s="62" t="s">
        <v>53</v>
      </c>
      <c r="B104" s="32" t="s">
        <v>159</v>
      </c>
      <c r="C104" s="56" t="s">
        <v>54</v>
      </c>
      <c r="D104" s="54" t="s">
        <v>159</v>
      </c>
      <c r="E104" s="33">
        <f>E105</f>
        <v>35000</v>
      </c>
      <c r="F104" s="33">
        <f>F105</f>
        <v>35000</v>
      </c>
      <c r="G104" s="33">
        <f t="shared" si="1"/>
        <v>100</v>
      </c>
    </row>
    <row r="105" spans="1:8" ht="27.75" customHeight="1">
      <c r="A105" s="49" t="s">
        <v>106</v>
      </c>
      <c r="B105" s="15" t="s">
        <v>159</v>
      </c>
      <c r="C105" s="51" t="s">
        <v>56</v>
      </c>
      <c r="D105" s="55" t="s">
        <v>159</v>
      </c>
      <c r="E105" s="28">
        <f>E106+E107</f>
        <v>35000</v>
      </c>
      <c r="F105" s="28">
        <f>F106+F107</f>
        <v>35000</v>
      </c>
      <c r="G105" s="69">
        <f t="shared" si="1"/>
        <v>100</v>
      </c>
    </row>
    <row r="106" spans="1:8" ht="41.25" customHeight="1">
      <c r="A106" s="49" t="s">
        <v>55</v>
      </c>
      <c r="B106" s="15" t="s">
        <v>211</v>
      </c>
      <c r="C106" s="51" t="s">
        <v>57</v>
      </c>
      <c r="D106" s="55" t="s">
        <v>198</v>
      </c>
      <c r="E106" s="28">
        <v>20000</v>
      </c>
      <c r="F106" s="28">
        <v>20000</v>
      </c>
      <c r="G106" s="69">
        <f t="shared" si="1"/>
        <v>100</v>
      </c>
    </row>
    <row r="107" spans="1:8" ht="36" customHeight="1">
      <c r="A107" s="49" t="s">
        <v>147</v>
      </c>
      <c r="B107" s="15" t="s">
        <v>196</v>
      </c>
      <c r="C107" s="51" t="s">
        <v>57</v>
      </c>
      <c r="D107" s="55" t="s">
        <v>198</v>
      </c>
      <c r="E107" s="28">
        <v>15000</v>
      </c>
      <c r="F107" s="28">
        <v>15000</v>
      </c>
      <c r="G107" s="69">
        <f t="shared" si="1"/>
        <v>100</v>
      </c>
    </row>
    <row r="108" spans="1:8" ht="36" customHeight="1">
      <c r="A108" s="62" t="s">
        <v>18</v>
      </c>
      <c r="B108" s="32" t="s">
        <v>159</v>
      </c>
      <c r="C108" s="56" t="s">
        <v>17</v>
      </c>
      <c r="D108" s="54" t="s">
        <v>159</v>
      </c>
      <c r="E108" s="33">
        <f>E109</f>
        <v>3305232</v>
      </c>
      <c r="F108" s="33">
        <f>F109</f>
        <v>3305232</v>
      </c>
      <c r="G108" s="33">
        <f t="shared" si="1"/>
        <v>100</v>
      </c>
    </row>
    <row r="109" spans="1:8" ht="29.25" customHeight="1">
      <c r="A109" s="49" t="s">
        <v>106</v>
      </c>
      <c r="B109" s="15" t="s">
        <v>159</v>
      </c>
      <c r="C109" s="51" t="s">
        <v>16</v>
      </c>
      <c r="D109" s="55" t="s">
        <v>159</v>
      </c>
      <c r="E109" s="28">
        <f>E110</f>
        <v>3305232</v>
      </c>
      <c r="F109" s="28">
        <f>F110</f>
        <v>3305232</v>
      </c>
      <c r="G109" s="69">
        <f t="shared" si="1"/>
        <v>100</v>
      </c>
    </row>
    <row r="110" spans="1:8" ht="36" customHeight="1">
      <c r="A110" s="49" t="s">
        <v>77</v>
      </c>
      <c r="B110" s="15" t="s">
        <v>211</v>
      </c>
      <c r="C110" s="51" t="s">
        <v>15</v>
      </c>
      <c r="D110" s="55" t="s">
        <v>203</v>
      </c>
      <c r="E110" s="28">
        <v>3305232</v>
      </c>
      <c r="F110" s="28">
        <v>3305232</v>
      </c>
      <c r="G110" s="69">
        <f t="shared" si="1"/>
        <v>100</v>
      </c>
    </row>
    <row r="111" spans="1:8">
      <c r="A111" s="25" t="s">
        <v>183</v>
      </c>
      <c r="B111" s="32" t="s">
        <v>159</v>
      </c>
      <c r="C111" s="35" t="s">
        <v>208</v>
      </c>
      <c r="D111" s="54" t="s">
        <v>159</v>
      </c>
      <c r="E111" s="30">
        <f>E112</f>
        <v>155475917.75999999</v>
      </c>
      <c r="F111" s="30">
        <f>F112</f>
        <v>151619315.41</v>
      </c>
      <c r="G111" s="69">
        <f t="shared" si="1"/>
        <v>97.519485714853133</v>
      </c>
      <c r="H111" s="70"/>
    </row>
    <row r="112" spans="1:8">
      <c r="A112" s="22" t="s">
        <v>172</v>
      </c>
      <c r="B112" s="15" t="s">
        <v>159</v>
      </c>
      <c r="C112" s="24" t="s">
        <v>209</v>
      </c>
      <c r="D112" s="55" t="s">
        <v>159</v>
      </c>
      <c r="E112" s="29">
        <f>SUM(E113:E182)</f>
        <v>155475917.75999999</v>
      </c>
      <c r="F112" s="29">
        <f>SUM(F113:F182)</f>
        <v>151619315.41</v>
      </c>
      <c r="G112" s="69">
        <f t="shared" si="1"/>
        <v>97.519485714853133</v>
      </c>
    </row>
    <row r="113" spans="1:7">
      <c r="A113" s="13" t="s">
        <v>160</v>
      </c>
      <c r="B113" s="15" t="s">
        <v>158</v>
      </c>
      <c r="C113" s="24" t="s">
        <v>21</v>
      </c>
      <c r="D113" s="55" t="s">
        <v>197</v>
      </c>
      <c r="E113" s="29">
        <v>1953445.69</v>
      </c>
      <c r="F113" s="29">
        <v>1953445.69</v>
      </c>
      <c r="G113" s="69">
        <f t="shared" si="1"/>
        <v>100</v>
      </c>
    </row>
    <row r="114" spans="1:7" ht="15.75" customHeight="1">
      <c r="A114" s="11" t="s">
        <v>161</v>
      </c>
      <c r="B114" s="15" t="s">
        <v>158</v>
      </c>
      <c r="C114" s="24" t="s">
        <v>22</v>
      </c>
      <c r="D114" s="55" t="s">
        <v>197</v>
      </c>
      <c r="E114" s="29">
        <v>1456610.47</v>
      </c>
      <c r="F114" s="29">
        <v>1456610.47</v>
      </c>
      <c r="G114" s="69">
        <f t="shared" si="1"/>
        <v>100</v>
      </c>
    </row>
    <row r="115" spans="1:7">
      <c r="A115" s="79" t="s">
        <v>173</v>
      </c>
      <c r="B115" s="83" t="s">
        <v>162</v>
      </c>
      <c r="C115" s="97" t="s">
        <v>23</v>
      </c>
      <c r="D115" s="55" t="s">
        <v>197</v>
      </c>
      <c r="E115" s="29">
        <v>27412270.239999998</v>
      </c>
      <c r="F115" s="29">
        <v>27374479.940000001</v>
      </c>
      <c r="G115" s="69">
        <f t="shared" si="1"/>
        <v>99.862140932986804</v>
      </c>
    </row>
    <row r="116" spans="1:7">
      <c r="A116" s="123"/>
      <c r="B116" s="120"/>
      <c r="C116" s="121"/>
      <c r="D116" s="55" t="s">
        <v>198</v>
      </c>
      <c r="E116" s="29">
        <v>191358.4</v>
      </c>
      <c r="F116" s="29">
        <v>177358.4</v>
      </c>
      <c r="G116" s="69">
        <f t="shared" si="1"/>
        <v>92.683885316766862</v>
      </c>
    </row>
    <row r="117" spans="1:7">
      <c r="A117" s="82"/>
      <c r="B117" s="84"/>
      <c r="C117" s="91"/>
      <c r="D117" s="55" t="s">
        <v>201</v>
      </c>
      <c r="E117" s="29">
        <v>72350.789999999994</v>
      </c>
      <c r="F117" s="29">
        <v>72350.789999999994</v>
      </c>
      <c r="G117" s="69">
        <f t="shared" si="1"/>
        <v>100</v>
      </c>
    </row>
    <row r="118" spans="1:7">
      <c r="A118" s="79" t="s">
        <v>173</v>
      </c>
      <c r="B118" s="83" t="s">
        <v>158</v>
      </c>
      <c r="C118" s="97" t="s">
        <v>23</v>
      </c>
      <c r="D118" s="55" t="s">
        <v>197</v>
      </c>
      <c r="E118" s="29">
        <v>1871859.84</v>
      </c>
      <c r="F118" s="29">
        <v>1867776.84</v>
      </c>
      <c r="G118" s="69">
        <f t="shared" si="1"/>
        <v>99.781874694207872</v>
      </c>
    </row>
    <row r="119" spans="1:7">
      <c r="A119" s="134"/>
      <c r="B119" s="120"/>
      <c r="C119" s="121"/>
      <c r="D119" s="55" t="s">
        <v>198</v>
      </c>
      <c r="E119" s="29">
        <v>54250</v>
      </c>
      <c r="F119" s="29">
        <v>54250</v>
      </c>
      <c r="G119" s="69">
        <f t="shared" si="1"/>
        <v>100</v>
      </c>
    </row>
    <row r="120" spans="1:7">
      <c r="A120" s="82"/>
      <c r="B120" s="84"/>
      <c r="C120" s="91"/>
      <c r="D120" s="55" t="s">
        <v>201</v>
      </c>
      <c r="E120" s="29">
        <v>0</v>
      </c>
      <c r="F120" s="29">
        <v>0</v>
      </c>
      <c r="G120" s="69">
        <v>0</v>
      </c>
    </row>
    <row r="121" spans="1:7">
      <c r="A121" s="79" t="s">
        <v>173</v>
      </c>
      <c r="B121" s="83" t="s">
        <v>154</v>
      </c>
      <c r="C121" s="97" t="s">
        <v>23</v>
      </c>
      <c r="D121" s="55" t="s">
        <v>197</v>
      </c>
      <c r="E121" s="29">
        <v>863088.04</v>
      </c>
      <c r="F121" s="29">
        <v>863088.04</v>
      </c>
      <c r="G121" s="69">
        <f t="shared" si="1"/>
        <v>100</v>
      </c>
    </row>
    <row r="122" spans="1:7">
      <c r="A122" s="123"/>
      <c r="B122" s="120"/>
      <c r="C122" s="121"/>
      <c r="D122" s="55" t="s">
        <v>198</v>
      </c>
      <c r="E122" s="29">
        <v>3750</v>
      </c>
      <c r="F122" s="29">
        <v>3750</v>
      </c>
      <c r="G122" s="69">
        <f t="shared" si="1"/>
        <v>100</v>
      </c>
    </row>
    <row r="123" spans="1:7">
      <c r="A123" s="82"/>
      <c r="B123" s="84"/>
      <c r="C123" s="91"/>
      <c r="D123" s="55" t="s">
        <v>201</v>
      </c>
      <c r="E123" s="29">
        <v>0</v>
      </c>
      <c r="F123" s="29">
        <v>0</v>
      </c>
      <c r="G123" s="69">
        <v>0</v>
      </c>
    </row>
    <row r="124" spans="1:7">
      <c r="A124" s="124" t="s">
        <v>173</v>
      </c>
      <c r="B124" s="83" t="s">
        <v>212</v>
      </c>
      <c r="C124" s="105" t="s">
        <v>23</v>
      </c>
      <c r="D124" s="55" t="s">
        <v>198</v>
      </c>
      <c r="E124" s="29">
        <v>14500</v>
      </c>
      <c r="F124" s="29">
        <v>11337.1</v>
      </c>
      <c r="G124" s="69">
        <f t="shared" si="1"/>
        <v>78.186896551724132</v>
      </c>
    </row>
    <row r="125" spans="1:7">
      <c r="A125" s="125"/>
      <c r="B125" s="84"/>
      <c r="C125" s="119"/>
      <c r="D125" s="55" t="s">
        <v>201</v>
      </c>
      <c r="E125" s="29">
        <v>85560</v>
      </c>
      <c r="F125" s="29">
        <v>85560</v>
      </c>
      <c r="G125" s="69">
        <f t="shared" si="1"/>
        <v>100</v>
      </c>
    </row>
    <row r="126" spans="1:7" ht="31.5">
      <c r="A126" s="11" t="s">
        <v>163</v>
      </c>
      <c r="B126" s="15" t="s">
        <v>162</v>
      </c>
      <c r="C126" s="24" t="s">
        <v>24</v>
      </c>
      <c r="D126" s="55" t="s">
        <v>197</v>
      </c>
      <c r="E126" s="29">
        <v>1514839.61</v>
      </c>
      <c r="F126" s="29">
        <v>1514839.61</v>
      </c>
      <c r="G126" s="69">
        <f t="shared" si="1"/>
        <v>100</v>
      </c>
    </row>
    <row r="127" spans="1:7" ht="32.25" customHeight="1">
      <c r="A127" s="11" t="s">
        <v>170</v>
      </c>
      <c r="B127" s="15" t="s">
        <v>154</v>
      </c>
      <c r="C127" s="24" t="s">
        <v>25</v>
      </c>
      <c r="D127" s="55" t="s">
        <v>197</v>
      </c>
      <c r="E127" s="29">
        <v>1001261.96</v>
      </c>
      <c r="F127" s="29">
        <v>1001261.96</v>
      </c>
      <c r="G127" s="69">
        <f t="shared" si="1"/>
        <v>100</v>
      </c>
    </row>
    <row r="128" spans="1:7">
      <c r="A128" s="105" t="s">
        <v>140</v>
      </c>
      <c r="B128" s="83" t="s">
        <v>211</v>
      </c>
      <c r="C128" s="97" t="s">
        <v>28</v>
      </c>
      <c r="D128" s="55" t="s">
        <v>199</v>
      </c>
      <c r="E128" s="29">
        <v>19534098.440000001</v>
      </c>
      <c r="F128" s="29">
        <v>19521148.449999999</v>
      </c>
      <c r="G128" s="69">
        <f t="shared" si="1"/>
        <v>99.933705719566333</v>
      </c>
    </row>
    <row r="129" spans="1:7">
      <c r="A129" s="118"/>
      <c r="B129" s="120"/>
      <c r="C129" s="121"/>
      <c r="D129" s="55" t="s">
        <v>198</v>
      </c>
      <c r="E129" s="29">
        <v>7486130.3399999999</v>
      </c>
      <c r="F129" s="29">
        <v>6954453.1500000004</v>
      </c>
      <c r="G129" s="69">
        <f t="shared" si="1"/>
        <v>92.897836854921763</v>
      </c>
    </row>
    <row r="130" spans="1:7">
      <c r="A130" s="118"/>
      <c r="B130" s="120"/>
      <c r="C130" s="121"/>
      <c r="D130" s="55" t="s">
        <v>204</v>
      </c>
      <c r="E130" s="29">
        <v>2300</v>
      </c>
      <c r="F130" s="29">
        <v>2300</v>
      </c>
      <c r="G130" s="69">
        <f t="shared" si="1"/>
        <v>100</v>
      </c>
    </row>
    <row r="131" spans="1:7">
      <c r="A131" s="119"/>
      <c r="B131" s="84"/>
      <c r="C131" s="98"/>
      <c r="D131" s="55" t="s">
        <v>201</v>
      </c>
      <c r="E131" s="29">
        <v>325247.15000000002</v>
      </c>
      <c r="F131" s="29">
        <v>325247.15000000002</v>
      </c>
      <c r="G131" s="69">
        <f t="shared" si="1"/>
        <v>100</v>
      </c>
    </row>
    <row r="132" spans="1:7">
      <c r="A132" s="101" t="s">
        <v>140</v>
      </c>
      <c r="B132" s="83" t="s">
        <v>212</v>
      </c>
      <c r="C132" s="97" t="s">
        <v>28</v>
      </c>
      <c r="D132" s="55" t="s">
        <v>199</v>
      </c>
      <c r="E132" s="29">
        <v>935256.93</v>
      </c>
      <c r="F132" s="29">
        <v>935256.93</v>
      </c>
      <c r="G132" s="69">
        <f t="shared" si="1"/>
        <v>100</v>
      </c>
    </row>
    <row r="133" spans="1:7">
      <c r="A133" s="122"/>
      <c r="B133" s="120"/>
      <c r="C133" s="121"/>
      <c r="D133" s="55" t="s">
        <v>198</v>
      </c>
      <c r="E133" s="29">
        <v>72884</v>
      </c>
      <c r="F133" s="29">
        <v>72884</v>
      </c>
      <c r="G133" s="69">
        <f t="shared" si="1"/>
        <v>100</v>
      </c>
    </row>
    <row r="134" spans="1:7">
      <c r="A134" s="114"/>
      <c r="B134" s="84"/>
      <c r="C134" s="91"/>
      <c r="D134" s="55" t="s">
        <v>201</v>
      </c>
      <c r="E134" s="29">
        <v>0</v>
      </c>
      <c r="F134" s="29">
        <v>0</v>
      </c>
      <c r="G134" s="69">
        <v>0</v>
      </c>
    </row>
    <row r="135" spans="1:7">
      <c r="A135" s="101" t="s">
        <v>184</v>
      </c>
      <c r="B135" s="83" t="s">
        <v>212</v>
      </c>
      <c r="C135" s="97" t="s">
        <v>29</v>
      </c>
      <c r="D135" s="55" t="s">
        <v>199</v>
      </c>
      <c r="E135" s="29">
        <v>3499085.89</v>
      </c>
      <c r="F135" s="29">
        <v>3499085.89</v>
      </c>
      <c r="G135" s="69">
        <f t="shared" si="1"/>
        <v>100</v>
      </c>
    </row>
    <row r="136" spans="1:7">
      <c r="A136" s="113"/>
      <c r="B136" s="115"/>
      <c r="C136" s="117"/>
      <c r="D136" s="55" t="s">
        <v>198</v>
      </c>
      <c r="E136" s="29">
        <v>383315.5</v>
      </c>
      <c r="F136" s="29">
        <v>383171.5</v>
      </c>
      <c r="G136" s="69">
        <f t="shared" si="1"/>
        <v>99.962433034928139</v>
      </c>
    </row>
    <row r="137" spans="1:7">
      <c r="A137" s="114"/>
      <c r="B137" s="116"/>
      <c r="C137" s="91"/>
      <c r="D137" s="55" t="s">
        <v>201</v>
      </c>
      <c r="E137" s="29">
        <v>0</v>
      </c>
      <c r="F137" s="29">
        <v>0</v>
      </c>
      <c r="G137" s="69">
        <v>0</v>
      </c>
    </row>
    <row r="138" spans="1:7" ht="28.5" customHeight="1">
      <c r="A138" s="105" t="s">
        <v>186</v>
      </c>
      <c r="B138" s="15" t="s">
        <v>162</v>
      </c>
      <c r="C138" s="24" t="s">
        <v>26</v>
      </c>
      <c r="D138" s="55" t="s">
        <v>198</v>
      </c>
      <c r="E138" s="29">
        <v>0</v>
      </c>
      <c r="F138" s="29">
        <v>0</v>
      </c>
      <c r="G138" s="69">
        <v>0</v>
      </c>
    </row>
    <row r="139" spans="1:7" ht="26.25" customHeight="1">
      <c r="A139" s="118"/>
      <c r="B139" s="15" t="s">
        <v>211</v>
      </c>
      <c r="C139" s="24" t="s">
        <v>26</v>
      </c>
      <c r="D139" s="55" t="s">
        <v>198</v>
      </c>
      <c r="E139" s="29">
        <v>448006</v>
      </c>
      <c r="F139" s="29">
        <v>448006</v>
      </c>
      <c r="G139" s="69">
        <f t="shared" si="1"/>
        <v>100</v>
      </c>
    </row>
    <row r="140" spans="1:7" ht="26.25" customHeight="1">
      <c r="A140" s="118"/>
      <c r="B140" s="15" t="s">
        <v>212</v>
      </c>
      <c r="C140" s="24" t="s">
        <v>26</v>
      </c>
      <c r="D140" s="55" t="s">
        <v>198</v>
      </c>
      <c r="E140" s="29">
        <v>39994</v>
      </c>
      <c r="F140" s="29">
        <v>39994</v>
      </c>
      <c r="G140" s="69">
        <f t="shared" si="1"/>
        <v>100</v>
      </c>
    </row>
    <row r="141" spans="1:7" ht="28.5" customHeight="1">
      <c r="A141" s="119"/>
      <c r="B141" s="15" t="s">
        <v>212</v>
      </c>
      <c r="C141" s="24" t="s">
        <v>26</v>
      </c>
      <c r="D141" s="55" t="s">
        <v>203</v>
      </c>
      <c r="E141" s="29">
        <v>1712000</v>
      </c>
      <c r="F141" s="29">
        <v>1712000</v>
      </c>
      <c r="G141" s="69">
        <f t="shared" si="1"/>
        <v>100</v>
      </c>
    </row>
    <row r="142" spans="1:7" ht="23.25" customHeight="1">
      <c r="A142" s="13" t="s">
        <v>61</v>
      </c>
      <c r="B142" s="15" t="s">
        <v>212</v>
      </c>
      <c r="C142" s="24" t="s">
        <v>62</v>
      </c>
      <c r="D142" s="55" t="s">
        <v>63</v>
      </c>
      <c r="E142" s="29">
        <v>3790137.1</v>
      </c>
      <c r="F142" s="29">
        <v>3790137.1</v>
      </c>
      <c r="G142" s="69">
        <f t="shared" si="1"/>
        <v>100</v>
      </c>
    </row>
    <row r="143" spans="1:7" ht="32.25" customHeight="1">
      <c r="A143" s="79" t="s">
        <v>20</v>
      </c>
      <c r="B143" s="15" t="s">
        <v>162</v>
      </c>
      <c r="C143" s="97" t="s">
        <v>30</v>
      </c>
      <c r="D143" s="55" t="s">
        <v>201</v>
      </c>
      <c r="E143" s="29">
        <v>472152.84</v>
      </c>
      <c r="F143" s="29">
        <v>472100.47</v>
      </c>
      <c r="G143" s="69">
        <f t="shared" ref="G143:G183" si="2">F143/E143*100</f>
        <v>99.988908252675117</v>
      </c>
    </row>
    <row r="144" spans="1:7" ht="34.5" customHeight="1">
      <c r="A144" s="114"/>
      <c r="B144" s="15" t="s">
        <v>212</v>
      </c>
      <c r="C144" s="84"/>
      <c r="D144" s="73">
        <v>240</v>
      </c>
      <c r="E144" s="29">
        <v>400000</v>
      </c>
      <c r="F144" s="29">
        <v>400000</v>
      </c>
      <c r="G144" s="69">
        <f t="shared" si="2"/>
        <v>100</v>
      </c>
    </row>
    <row r="145" spans="1:7" ht="39" customHeight="1">
      <c r="A145" s="94" t="s">
        <v>176</v>
      </c>
      <c r="B145" s="83" t="s">
        <v>162</v>
      </c>
      <c r="C145" s="97" t="s">
        <v>31</v>
      </c>
      <c r="D145" s="55" t="s">
        <v>204</v>
      </c>
      <c r="E145" s="29">
        <v>8590966.4700000007</v>
      </c>
      <c r="F145" s="29">
        <v>8590966.4700000007</v>
      </c>
      <c r="G145" s="69">
        <f t="shared" si="2"/>
        <v>100</v>
      </c>
    </row>
    <row r="146" spans="1:7" ht="40.5" customHeight="1">
      <c r="A146" s="95"/>
      <c r="B146" s="96"/>
      <c r="C146" s="98"/>
      <c r="D146" s="55" t="s">
        <v>201</v>
      </c>
      <c r="E146" s="29">
        <v>1220000</v>
      </c>
      <c r="F146" s="29">
        <v>1220000</v>
      </c>
      <c r="G146" s="69">
        <f t="shared" si="2"/>
        <v>100</v>
      </c>
    </row>
    <row r="147" spans="1:7" ht="25.5" customHeight="1">
      <c r="A147" s="99" t="s">
        <v>189</v>
      </c>
      <c r="B147" s="15" t="s">
        <v>212</v>
      </c>
      <c r="C147" s="24" t="s">
        <v>109</v>
      </c>
      <c r="D147" s="55" t="s">
        <v>198</v>
      </c>
      <c r="E147" s="29">
        <v>870802</v>
      </c>
      <c r="F147" s="29">
        <v>870802</v>
      </c>
      <c r="G147" s="69">
        <f t="shared" si="2"/>
        <v>100</v>
      </c>
    </row>
    <row r="148" spans="1:7" ht="24" customHeight="1">
      <c r="A148" s="100"/>
      <c r="B148" s="15" t="s">
        <v>162</v>
      </c>
      <c r="C148" s="24" t="s">
        <v>109</v>
      </c>
      <c r="D148" s="55" t="s">
        <v>198</v>
      </c>
      <c r="E148" s="29">
        <v>1437800</v>
      </c>
      <c r="F148" s="29">
        <v>1437715.36</v>
      </c>
      <c r="G148" s="69">
        <f t="shared" si="2"/>
        <v>99.994113228543611</v>
      </c>
    </row>
    <row r="149" spans="1:7" ht="24" customHeight="1">
      <c r="A149" s="11" t="s">
        <v>149</v>
      </c>
      <c r="B149" s="15" t="s">
        <v>212</v>
      </c>
      <c r="C149" s="24" t="s">
        <v>95</v>
      </c>
      <c r="D149" s="55" t="s">
        <v>203</v>
      </c>
      <c r="E149" s="29">
        <v>2528803.7999999998</v>
      </c>
      <c r="F149" s="29">
        <v>2528803.7999999998</v>
      </c>
      <c r="G149" s="69">
        <f t="shared" si="2"/>
        <v>100</v>
      </c>
    </row>
    <row r="150" spans="1:7" ht="24.75" customHeight="1">
      <c r="A150" s="11" t="s">
        <v>164</v>
      </c>
      <c r="B150" s="15" t="s">
        <v>212</v>
      </c>
      <c r="C150" s="24" t="s">
        <v>99</v>
      </c>
      <c r="D150" s="55" t="s">
        <v>206</v>
      </c>
      <c r="E150" s="29">
        <v>2975728.66</v>
      </c>
      <c r="F150" s="29">
        <v>2975728.66</v>
      </c>
      <c r="G150" s="69">
        <f t="shared" si="2"/>
        <v>100</v>
      </c>
    </row>
    <row r="151" spans="1:7" ht="17.25" customHeight="1">
      <c r="A151" s="101" t="s">
        <v>171</v>
      </c>
      <c r="B151" s="15" t="s">
        <v>211</v>
      </c>
      <c r="C151" s="24" t="s">
        <v>119</v>
      </c>
      <c r="D151" s="55" t="s">
        <v>198</v>
      </c>
      <c r="E151" s="29">
        <f>3178000+300000+436000</f>
        <v>3914000</v>
      </c>
      <c r="F151" s="29">
        <v>3814385.1</v>
      </c>
      <c r="G151" s="69">
        <f t="shared" si="2"/>
        <v>97.454908022483394</v>
      </c>
    </row>
    <row r="152" spans="1:7">
      <c r="A152" s="102"/>
      <c r="B152" s="15" t="s">
        <v>162</v>
      </c>
      <c r="C152" s="24" t="s">
        <v>119</v>
      </c>
      <c r="D152" s="55" t="s">
        <v>198</v>
      </c>
      <c r="E152" s="29">
        <v>670477.43000000005</v>
      </c>
      <c r="F152" s="29">
        <v>670477.43000000005</v>
      </c>
      <c r="G152" s="69">
        <f t="shared" si="2"/>
        <v>100</v>
      </c>
    </row>
    <row r="153" spans="1:7" ht="31.5">
      <c r="A153" s="11" t="s">
        <v>138</v>
      </c>
      <c r="B153" s="15" t="s">
        <v>211</v>
      </c>
      <c r="C153" s="18" t="s">
        <v>120</v>
      </c>
      <c r="D153" s="55" t="s">
        <v>198</v>
      </c>
      <c r="E153" s="29">
        <v>5989410</v>
      </c>
      <c r="F153" s="29">
        <v>5519841.1900000004</v>
      </c>
      <c r="G153" s="69">
        <f t="shared" si="2"/>
        <v>92.160015594190412</v>
      </c>
    </row>
    <row r="154" spans="1:7" ht="31.5">
      <c r="A154" s="11" t="s">
        <v>247</v>
      </c>
      <c r="B154" s="15" t="s">
        <v>162</v>
      </c>
      <c r="C154" s="18" t="s">
        <v>248</v>
      </c>
      <c r="D154" s="55" t="s">
        <v>198</v>
      </c>
      <c r="E154" s="29">
        <v>206291.89</v>
      </c>
      <c r="F154" s="29">
        <v>206291.89</v>
      </c>
      <c r="G154" s="69">
        <f t="shared" si="2"/>
        <v>100</v>
      </c>
    </row>
    <row r="155" spans="1:7" ht="24" customHeight="1">
      <c r="A155" s="11" t="s">
        <v>166</v>
      </c>
      <c r="B155" s="15" t="s">
        <v>211</v>
      </c>
      <c r="C155" s="18" t="s">
        <v>121</v>
      </c>
      <c r="D155" s="55" t="s">
        <v>198</v>
      </c>
      <c r="E155" s="29">
        <v>1098796.73</v>
      </c>
      <c r="F155" s="29">
        <v>1098796.73</v>
      </c>
      <c r="G155" s="69">
        <f t="shared" si="2"/>
        <v>100</v>
      </c>
    </row>
    <row r="156" spans="1:7" ht="21" customHeight="1">
      <c r="A156" s="11" t="s">
        <v>155</v>
      </c>
      <c r="B156" s="15" t="s">
        <v>211</v>
      </c>
      <c r="C156" s="18" t="s">
        <v>122</v>
      </c>
      <c r="D156" s="55" t="s">
        <v>198</v>
      </c>
      <c r="E156" s="29">
        <f>567881.26+1424.79</f>
        <v>569306.05000000005</v>
      </c>
      <c r="F156" s="29">
        <v>517444.33</v>
      </c>
      <c r="G156" s="69">
        <f t="shared" si="2"/>
        <v>90.890362046916579</v>
      </c>
    </row>
    <row r="157" spans="1:7">
      <c r="A157" s="103" t="s">
        <v>185</v>
      </c>
      <c r="B157" s="15" t="s">
        <v>162</v>
      </c>
      <c r="C157" s="18" t="s">
        <v>123</v>
      </c>
      <c r="D157" s="55" t="s">
        <v>198</v>
      </c>
      <c r="E157" s="29">
        <v>0</v>
      </c>
      <c r="F157" s="29">
        <v>0</v>
      </c>
      <c r="G157" s="69">
        <v>0</v>
      </c>
    </row>
    <row r="158" spans="1:7">
      <c r="A158" s="104"/>
      <c r="B158" s="15" t="s">
        <v>211</v>
      </c>
      <c r="C158" s="18" t="s">
        <v>123</v>
      </c>
      <c r="D158" s="55" t="s">
        <v>198</v>
      </c>
      <c r="E158" s="29">
        <v>5331560.55</v>
      </c>
      <c r="F158" s="29">
        <v>5177167.8</v>
      </c>
      <c r="G158" s="69">
        <f t="shared" si="2"/>
        <v>97.104173373778906</v>
      </c>
    </row>
    <row r="159" spans="1:7">
      <c r="A159" s="105" t="s">
        <v>107</v>
      </c>
      <c r="B159" s="23" t="s">
        <v>162</v>
      </c>
      <c r="C159" s="108" t="s">
        <v>108</v>
      </c>
      <c r="D159" s="58" t="s">
        <v>198</v>
      </c>
      <c r="E159" s="31">
        <v>574237.1</v>
      </c>
      <c r="F159" s="31">
        <v>574237.1</v>
      </c>
      <c r="G159" s="69">
        <f t="shared" si="2"/>
        <v>100</v>
      </c>
    </row>
    <row r="160" spans="1:7" ht="15.75" customHeight="1">
      <c r="A160" s="106"/>
      <c r="B160" s="23" t="s">
        <v>196</v>
      </c>
      <c r="C160" s="109"/>
      <c r="D160" s="58" t="s">
        <v>168</v>
      </c>
      <c r="E160" s="31">
        <v>531000</v>
      </c>
      <c r="F160" s="31">
        <v>531000</v>
      </c>
      <c r="G160" s="69">
        <f t="shared" si="2"/>
        <v>100</v>
      </c>
    </row>
    <row r="161" spans="1:7" ht="20.25" customHeight="1">
      <c r="A161" s="106"/>
      <c r="B161" s="23" t="s">
        <v>167</v>
      </c>
      <c r="C161" s="109"/>
      <c r="D161" s="58" t="s">
        <v>168</v>
      </c>
      <c r="E161" s="31">
        <v>270000</v>
      </c>
      <c r="F161" s="31">
        <v>270000</v>
      </c>
      <c r="G161" s="69">
        <f t="shared" si="2"/>
        <v>100</v>
      </c>
    </row>
    <row r="162" spans="1:7" ht="20.25" customHeight="1">
      <c r="A162" s="107"/>
      <c r="B162" s="23" t="s">
        <v>211</v>
      </c>
      <c r="C162" s="110"/>
      <c r="D162" s="58" t="s">
        <v>198</v>
      </c>
      <c r="E162" s="31">
        <v>8699000</v>
      </c>
      <c r="F162" s="31">
        <v>8663786.1799999997</v>
      </c>
      <c r="G162" s="69">
        <f t="shared" si="2"/>
        <v>99.595196919186108</v>
      </c>
    </row>
    <row r="163" spans="1:7" ht="34.5" customHeight="1">
      <c r="A163" s="13" t="s">
        <v>37</v>
      </c>
      <c r="B163" s="23" t="s">
        <v>212</v>
      </c>
      <c r="C163" s="26" t="s">
        <v>38</v>
      </c>
      <c r="D163" s="58" t="s">
        <v>203</v>
      </c>
      <c r="E163" s="31">
        <v>30000</v>
      </c>
      <c r="F163" s="31">
        <v>30000</v>
      </c>
      <c r="G163" s="69">
        <f t="shared" si="2"/>
        <v>100</v>
      </c>
    </row>
    <row r="164" spans="1:7" ht="79.5" customHeight="1">
      <c r="A164" s="13" t="s">
        <v>64</v>
      </c>
      <c r="B164" s="23" t="s">
        <v>211</v>
      </c>
      <c r="C164" s="26" t="s">
        <v>65</v>
      </c>
      <c r="D164" s="58" t="s">
        <v>192</v>
      </c>
      <c r="E164" s="31">
        <v>339400</v>
      </c>
      <c r="F164" s="31">
        <v>286132.01</v>
      </c>
      <c r="G164" s="69">
        <f t="shared" si="2"/>
        <v>84.305247495580431</v>
      </c>
    </row>
    <row r="165" spans="1:7" ht="42.75" customHeight="1">
      <c r="A165" s="13" t="s">
        <v>70</v>
      </c>
      <c r="B165" s="23" t="s">
        <v>196</v>
      </c>
      <c r="C165" s="26" t="s">
        <v>66</v>
      </c>
      <c r="D165" s="58" t="s">
        <v>67</v>
      </c>
      <c r="E165" s="31">
        <v>100000</v>
      </c>
      <c r="F165" s="31">
        <v>100000</v>
      </c>
      <c r="G165" s="69">
        <f t="shared" si="2"/>
        <v>100</v>
      </c>
    </row>
    <row r="166" spans="1:7" ht="36.75" customHeight="1">
      <c r="A166" s="63" t="s">
        <v>73</v>
      </c>
      <c r="B166" s="23" t="s">
        <v>211</v>
      </c>
      <c r="C166" s="26" t="s">
        <v>68</v>
      </c>
      <c r="D166" s="58" t="s">
        <v>198</v>
      </c>
      <c r="E166" s="31">
        <v>1540000</v>
      </c>
      <c r="F166" s="31">
        <v>1537562.72</v>
      </c>
      <c r="G166" s="69">
        <f t="shared" si="2"/>
        <v>99.841735064935065</v>
      </c>
    </row>
    <row r="167" spans="1:7" ht="43.5" customHeight="1">
      <c r="A167" s="43" t="s">
        <v>190</v>
      </c>
      <c r="B167" s="23" t="s">
        <v>212</v>
      </c>
      <c r="C167" s="27" t="s">
        <v>51</v>
      </c>
      <c r="D167" s="59" t="s">
        <v>198</v>
      </c>
      <c r="E167" s="29">
        <v>27090</v>
      </c>
      <c r="F167" s="29">
        <v>720</v>
      </c>
      <c r="G167" s="69">
        <f t="shared" si="2"/>
        <v>2.6578073089700998</v>
      </c>
    </row>
    <row r="168" spans="1:7">
      <c r="A168" s="79" t="s">
        <v>165</v>
      </c>
      <c r="B168" s="83" t="s">
        <v>162</v>
      </c>
      <c r="C168" s="111" t="s">
        <v>32</v>
      </c>
      <c r="D168" s="59" t="s">
        <v>197</v>
      </c>
      <c r="E168" s="29">
        <v>1504900</v>
      </c>
      <c r="F168" s="29">
        <v>1504900</v>
      </c>
      <c r="G168" s="69">
        <f t="shared" si="2"/>
        <v>100</v>
      </c>
    </row>
    <row r="169" spans="1:7">
      <c r="A169" s="93"/>
      <c r="B169" s="84"/>
      <c r="C169" s="112"/>
      <c r="D169" s="59" t="s">
        <v>198</v>
      </c>
      <c r="E169" s="29">
        <v>0</v>
      </c>
      <c r="F169" s="29">
        <v>0</v>
      </c>
      <c r="G169" s="69">
        <v>0</v>
      </c>
    </row>
    <row r="170" spans="1:7">
      <c r="A170" s="79" t="s">
        <v>169</v>
      </c>
      <c r="B170" s="83" t="s">
        <v>162</v>
      </c>
      <c r="C170" s="85" t="s">
        <v>33</v>
      </c>
      <c r="D170" s="59" t="s">
        <v>197</v>
      </c>
      <c r="E170" s="29">
        <v>1137906</v>
      </c>
      <c r="F170" s="29">
        <v>1137906</v>
      </c>
      <c r="G170" s="69">
        <f t="shared" si="2"/>
        <v>100</v>
      </c>
    </row>
    <row r="171" spans="1:7" ht="15" customHeight="1">
      <c r="A171" s="93"/>
      <c r="B171" s="84"/>
      <c r="C171" s="86"/>
      <c r="D171" s="59" t="s">
        <v>198</v>
      </c>
      <c r="E171" s="29">
        <v>0</v>
      </c>
      <c r="F171" s="29">
        <v>0</v>
      </c>
      <c r="G171" s="69">
        <v>0</v>
      </c>
    </row>
    <row r="172" spans="1:7">
      <c r="A172" s="79" t="s">
        <v>175</v>
      </c>
      <c r="B172" s="83" t="s">
        <v>162</v>
      </c>
      <c r="C172" s="85" t="s">
        <v>34</v>
      </c>
      <c r="D172" s="59" t="s">
        <v>197</v>
      </c>
      <c r="E172" s="29">
        <v>691455</v>
      </c>
      <c r="F172" s="29">
        <v>656653.18999999994</v>
      </c>
      <c r="G172" s="69">
        <f t="shared" si="2"/>
        <v>94.966872753830671</v>
      </c>
    </row>
    <row r="173" spans="1:7">
      <c r="A173" s="82"/>
      <c r="B173" s="84"/>
      <c r="C173" s="91"/>
      <c r="D173" s="59" t="s">
        <v>198</v>
      </c>
      <c r="E173" s="29">
        <v>61800</v>
      </c>
      <c r="F173" s="29">
        <v>0</v>
      </c>
      <c r="G173" s="69">
        <f t="shared" si="2"/>
        <v>0</v>
      </c>
    </row>
    <row r="174" spans="1:7">
      <c r="A174" s="79" t="s">
        <v>174</v>
      </c>
      <c r="B174" s="83" t="s">
        <v>162</v>
      </c>
      <c r="C174" s="85" t="s">
        <v>35</v>
      </c>
      <c r="D174" s="59" t="s">
        <v>197</v>
      </c>
      <c r="E174" s="29">
        <v>807474</v>
      </c>
      <c r="F174" s="29">
        <v>557757.42000000004</v>
      </c>
      <c r="G174" s="69">
        <f t="shared" si="2"/>
        <v>69.074350381560279</v>
      </c>
    </row>
    <row r="175" spans="1:7" ht="33" customHeight="1">
      <c r="A175" s="92"/>
      <c r="B175" s="84"/>
      <c r="C175" s="86"/>
      <c r="D175" s="59" t="s">
        <v>198</v>
      </c>
      <c r="E175" s="29">
        <v>10000</v>
      </c>
      <c r="F175" s="29">
        <v>0</v>
      </c>
      <c r="G175" s="69">
        <f t="shared" si="2"/>
        <v>0</v>
      </c>
    </row>
    <row r="176" spans="1:7" ht="22.5" customHeight="1">
      <c r="A176" s="81" t="s">
        <v>191</v>
      </c>
      <c r="B176" s="83" t="s">
        <v>162</v>
      </c>
      <c r="C176" s="85" t="s">
        <v>137</v>
      </c>
      <c r="D176" s="59" t="s">
        <v>197</v>
      </c>
      <c r="E176" s="29">
        <v>3573.65</v>
      </c>
      <c r="F176" s="29">
        <v>0</v>
      </c>
      <c r="G176" s="69">
        <f t="shared" si="2"/>
        <v>0</v>
      </c>
    </row>
    <row r="177" spans="1:7" ht="24.75" customHeight="1">
      <c r="A177" s="82"/>
      <c r="B177" s="84"/>
      <c r="C177" s="86"/>
      <c r="D177" s="59" t="s">
        <v>198</v>
      </c>
      <c r="E177" s="29">
        <v>0</v>
      </c>
      <c r="F177" s="29">
        <v>0</v>
      </c>
      <c r="G177" s="69">
        <v>0</v>
      </c>
    </row>
    <row r="178" spans="1:7" ht="64.5" customHeight="1">
      <c r="A178" s="11" t="s">
        <v>207</v>
      </c>
      <c r="B178" s="15" t="s">
        <v>211</v>
      </c>
      <c r="C178" s="37" t="s">
        <v>90</v>
      </c>
      <c r="D178" s="59" t="s">
        <v>198</v>
      </c>
      <c r="E178" s="29">
        <v>482675</v>
      </c>
      <c r="F178" s="29">
        <v>0</v>
      </c>
      <c r="G178" s="69">
        <f t="shared" si="2"/>
        <v>0</v>
      </c>
    </row>
    <row r="179" spans="1:7" ht="29.25" customHeight="1">
      <c r="A179" s="79" t="s">
        <v>80</v>
      </c>
      <c r="B179" s="83" t="s">
        <v>211</v>
      </c>
      <c r="C179" s="89" t="s">
        <v>241</v>
      </c>
      <c r="D179" s="59" t="s">
        <v>199</v>
      </c>
      <c r="E179" s="29">
        <v>624434.61</v>
      </c>
      <c r="F179" s="29">
        <v>0</v>
      </c>
      <c r="G179" s="69">
        <f t="shared" si="2"/>
        <v>0</v>
      </c>
    </row>
    <row r="180" spans="1:7" ht="27" customHeight="1">
      <c r="A180" s="87"/>
      <c r="B180" s="88"/>
      <c r="C180" s="90"/>
      <c r="D180" s="59" t="s">
        <v>221</v>
      </c>
      <c r="E180" s="29">
        <v>20190052.59</v>
      </c>
      <c r="F180" s="29">
        <v>19300346.550000001</v>
      </c>
      <c r="G180" s="69">
        <f t="shared" si="2"/>
        <v>95.593344613472354</v>
      </c>
    </row>
    <row r="181" spans="1:7" ht="109.5" customHeight="1">
      <c r="A181" s="11" t="s">
        <v>86</v>
      </c>
      <c r="B181" s="15" t="s">
        <v>162</v>
      </c>
      <c r="C181" s="37" t="s">
        <v>87</v>
      </c>
      <c r="D181" s="59" t="s">
        <v>197</v>
      </c>
      <c r="E181" s="29">
        <v>3223</v>
      </c>
      <c r="F181" s="29">
        <v>0</v>
      </c>
      <c r="G181" s="69">
        <f t="shared" si="2"/>
        <v>0</v>
      </c>
    </row>
    <row r="182" spans="1:7" ht="33" customHeight="1">
      <c r="A182" s="75" t="s">
        <v>259</v>
      </c>
      <c r="B182" s="15" t="s">
        <v>212</v>
      </c>
      <c r="C182" s="37" t="s">
        <v>260</v>
      </c>
      <c r="D182" s="59" t="s">
        <v>203</v>
      </c>
      <c r="E182" s="29">
        <v>6848000</v>
      </c>
      <c r="F182" s="29">
        <v>6848000</v>
      </c>
      <c r="G182" s="69">
        <f t="shared" si="2"/>
        <v>100</v>
      </c>
    </row>
    <row r="183" spans="1:7" ht="24" customHeight="1">
      <c r="A183" s="76" t="s">
        <v>261</v>
      </c>
      <c r="B183" s="32" t="s">
        <v>159</v>
      </c>
      <c r="C183" s="77" t="s">
        <v>210</v>
      </c>
      <c r="D183" s="57" t="s">
        <v>159</v>
      </c>
      <c r="E183" s="78">
        <f>E9+E111</f>
        <v>761073058.94000006</v>
      </c>
      <c r="F183" s="78">
        <f>F9+F111</f>
        <v>736862294.29999995</v>
      </c>
      <c r="G183" s="33">
        <f t="shared" si="2"/>
        <v>96.818864581316262</v>
      </c>
    </row>
    <row r="184" spans="1:7" ht="24" customHeight="1"/>
    <row r="185" spans="1:7">
      <c r="A185" s="2" t="s">
        <v>214</v>
      </c>
    </row>
    <row r="186" spans="1:7">
      <c r="A186" s="2" t="s">
        <v>157</v>
      </c>
    </row>
    <row r="187" spans="1:7" ht="15.75" customHeight="1">
      <c r="A187" s="80" t="s">
        <v>257</v>
      </c>
      <c r="B187" s="80"/>
      <c r="C187" s="80"/>
      <c r="D187" s="80"/>
      <c r="E187" s="80"/>
      <c r="F187" s="1"/>
    </row>
  </sheetData>
  <autoFilter ref="A9:H187"/>
  <mergeCells count="86">
    <mergeCell ref="A1:E1"/>
    <mergeCell ref="A2:E2"/>
    <mergeCell ref="A3:C3"/>
    <mergeCell ref="A4:C4"/>
    <mergeCell ref="B51:B53"/>
    <mergeCell ref="A42:A43"/>
    <mergeCell ref="C51:C53"/>
    <mergeCell ref="A57:A58"/>
    <mergeCell ref="A5:E6"/>
    <mergeCell ref="A48:A49"/>
    <mergeCell ref="B48:B49"/>
    <mergeCell ref="C48:C49"/>
    <mergeCell ref="A51:A53"/>
    <mergeCell ref="B57:B58"/>
    <mergeCell ref="C57:C58"/>
    <mergeCell ref="A59:A60"/>
    <mergeCell ref="B59:B60"/>
    <mergeCell ref="C59:C60"/>
    <mergeCell ref="A61:A63"/>
    <mergeCell ref="B61:B63"/>
    <mergeCell ref="C61:C63"/>
    <mergeCell ref="A64:A66"/>
    <mergeCell ref="B64:B66"/>
    <mergeCell ref="C64:C66"/>
    <mergeCell ref="A72:A73"/>
    <mergeCell ref="A138:A141"/>
    <mergeCell ref="A74:A76"/>
    <mergeCell ref="B74:B76"/>
    <mergeCell ref="C74:C76"/>
    <mergeCell ref="A77:A79"/>
    <mergeCell ref="B77:B79"/>
    <mergeCell ref="A118:A120"/>
    <mergeCell ref="B118:B120"/>
    <mergeCell ref="C118:C120"/>
    <mergeCell ref="C77:C79"/>
    <mergeCell ref="A102:A103"/>
    <mergeCell ref="B102:B103"/>
    <mergeCell ref="C102:C103"/>
    <mergeCell ref="A115:A117"/>
    <mergeCell ref="B115:B117"/>
    <mergeCell ref="C115:C117"/>
    <mergeCell ref="A93:A94"/>
    <mergeCell ref="A121:A123"/>
    <mergeCell ref="B121:B123"/>
    <mergeCell ref="C121:C123"/>
    <mergeCell ref="A124:A125"/>
    <mergeCell ref="B124:B125"/>
    <mergeCell ref="C124:C125"/>
    <mergeCell ref="A128:A131"/>
    <mergeCell ref="B128:B131"/>
    <mergeCell ref="C128:C131"/>
    <mergeCell ref="A132:A134"/>
    <mergeCell ref="B132:B134"/>
    <mergeCell ref="C132:C134"/>
    <mergeCell ref="A135:A137"/>
    <mergeCell ref="B135:B137"/>
    <mergeCell ref="C135:C137"/>
    <mergeCell ref="A143:A144"/>
    <mergeCell ref="C143:C144"/>
    <mergeCell ref="A170:A171"/>
    <mergeCell ref="B170:B171"/>
    <mergeCell ref="C170:C171"/>
    <mergeCell ref="A145:A146"/>
    <mergeCell ref="B145:B146"/>
    <mergeCell ref="C145:C146"/>
    <mergeCell ref="A147:A148"/>
    <mergeCell ref="A151:A152"/>
    <mergeCell ref="A157:A158"/>
    <mergeCell ref="A159:A162"/>
    <mergeCell ref="C159:C162"/>
    <mergeCell ref="A168:A169"/>
    <mergeCell ref="B168:B169"/>
    <mergeCell ref="C168:C169"/>
    <mergeCell ref="A172:A173"/>
    <mergeCell ref="B172:B173"/>
    <mergeCell ref="C172:C173"/>
    <mergeCell ref="A174:A175"/>
    <mergeCell ref="B174:B175"/>
    <mergeCell ref="C174:C175"/>
    <mergeCell ref="A187:E187"/>
    <mergeCell ref="A176:A177"/>
    <mergeCell ref="B176:B177"/>
    <mergeCell ref="C176:C177"/>
    <mergeCell ref="A179:A180"/>
    <mergeCell ref="B179:B180"/>
    <mergeCell ref="C179:C180"/>
  </mergeCells>
  <phoneticPr fontId="1" type="noConversion"/>
  <pageMargins left="1.1811023622047245" right="0.39370078740157483" top="0.39370078740157483" bottom="0.39370078740157483" header="0" footer="0"/>
  <pageSetup paperSize="9" scale="65" fitToHeight="0" orientation="portrait" r:id="rId1"/>
  <headerFooter alignWithMargins="0">
    <oddHeader>&amp;R&amp;P</oddHeader>
  </headerFooter>
  <rowBreaks count="1" manualBreakCount="1">
    <brk id="9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6 прогр 2019</vt:lpstr>
      <vt:lpstr>'Пр 6 прогр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2020-02-25T00:13:44Z</cp:lastPrinted>
  <dcterms:created xsi:type="dcterms:W3CDTF">2008-10-02T05:12:52Z</dcterms:created>
  <dcterms:modified xsi:type="dcterms:W3CDTF">2020-05-29T06:20:56Z</dcterms:modified>
</cp:coreProperties>
</file>